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Complete/"/>
    </mc:Choice>
  </mc:AlternateContent>
  <xr:revisionPtr revIDLastSave="15" documentId="8_{06BAB1F2-E0B8-451C-9756-4BB41AED91C0}" xr6:coauthVersionLast="47" xr6:coauthVersionMax="47" xr10:uidLastSave="{F92D1DCA-E37F-4DD7-9CAB-B6B31C9ACB42}"/>
  <bookViews>
    <workbookView xWindow="-108" yWindow="-108" windowWidth="23256" windowHeight="12576" xr2:uid="{892805CC-18BF-47FD-A175-A54597955C46}"/>
  </bookViews>
  <sheets>
    <sheet name="87-88" sheetId="1" r:id="rId1"/>
    <sheet name="Sheet1" sheetId="4" state="hidden" r:id="rId2"/>
    <sheet name=" Season Summary" sheetId="2" r:id="rId3"/>
    <sheet name=" Roll Of Honour and Tables" sheetId="3" r:id="rId4"/>
  </sheets>
  <definedNames>
    <definedName name="_xlnm._FilterDatabase" localSheetId="0" hidden="1">'87-88'!$B$32:$C$551</definedName>
    <definedName name="ClubName" localSheetId="0">#REF!</definedName>
    <definedName name="ClubName">#REF!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70" i="1"/>
  <c r="A71" i="1"/>
  <c r="A72" i="1"/>
  <c r="A73" i="1"/>
  <c r="A74" i="1"/>
  <c r="A75" i="1"/>
  <c r="A76" i="1"/>
  <c r="A77" i="1"/>
  <c r="A78" i="1"/>
  <c r="A79" i="1"/>
  <c r="A80" i="1"/>
  <c r="A33" i="1"/>
  <c r="A469" i="1"/>
  <c r="A493" i="1"/>
  <c r="A518" i="1"/>
  <c r="A537" i="1"/>
  <c r="A545" i="1"/>
  <c r="F451" i="1"/>
  <c r="L77" i="3"/>
  <c r="L78" i="3"/>
  <c r="L79" i="3"/>
  <c r="L80" i="3"/>
  <c r="L81" i="3"/>
  <c r="L82" i="3"/>
  <c r="L83" i="3"/>
  <c r="L84" i="3"/>
  <c r="L85" i="3"/>
  <c r="Q85" i="3"/>
  <c r="L39" i="3"/>
  <c r="Q39" i="3"/>
  <c r="L40" i="3"/>
  <c r="Q40" i="3"/>
  <c r="L20" i="3"/>
  <c r="Q20" i="3"/>
  <c r="C139" i="3"/>
  <c r="H139" i="3"/>
  <c r="C138" i="3"/>
  <c r="H138" i="3"/>
  <c r="C137" i="3"/>
  <c r="H137" i="3"/>
  <c r="C136" i="3"/>
  <c r="H136" i="3"/>
  <c r="C135" i="3"/>
  <c r="H135" i="3"/>
  <c r="C134" i="3"/>
  <c r="H134" i="3"/>
  <c r="C133" i="3"/>
  <c r="H133" i="3"/>
  <c r="C132" i="3"/>
  <c r="H132" i="3"/>
  <c r="C131" i="3"/>
  <c r="H131" i="3"/>
  <c r="C130" i="3"/>
  <c r="H130" i="3"/>
  <c r="C126" i="3"/>
  <c r="H126" i="3"/>
  <c r="C83" i="3"/>
  <c r="H83" i="3"/>
  <c r="F317" i="1"/>
  <c r="F306" i="1"/>
  <c r="F307" i="1"/>
  <c r="F308" i="1"/>
  <c r="F309" i="1"/>
  <c r="F310" i="1"/>
  <c r="F311" i="1"/>
  <c r="F312" i="1"/>
  <c r="F313" i="1"/>
  <c r="F314" i="1"/>
  <c r="F315" i="1"/>
  <c r="F316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A535" i="1"/>
  <c r="A536" i="1"/>
  <c r="A522" i="1"/>
  <c r="F537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123" i="1"/>
  <c r="F124" i="1"/>
  <c r="F125" i="1"/>
  <c r="F126" i="1"/>
  <c r="F127" i="1"/>
  <c r="F98" i="1"/>
  <c r="F62" i="1"/>
  <c r="F63" i="1"/>
  <c r="F64" i="1"/>
  <c r="F65" i="1"/>
  <c r="F66" i="1"/>
  <c r="F67" i="1"/>
  <c r="F47" i="1"/>
  <c r="F48" i="1"/>
  <c r="F286" i="1"/>
  <c r="F287" i="1"/>
  <c r="F288" i="1"/>
  <c r="F289" i="1"/>
  <c r="F290" i="1"/>
  <c r="F256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0" i="1"/>
  <c r="F129" i="1"/>
  <c r="F128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2" i="1"/>
  <c r="F101" i="1"/>
  <c r="F100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A302" i="1"/>
  <c r="A303" i="1"/>
  <c r="A304" i="1"/>
  <c r="A305" i="1"/>
  <c r="A306" i="1"/>
  <c r="A307" i="1"/>
  <c r="A308" i="1"/>
  <c r="A309" i="1"/>
  <c r="A310" i="1"/>
  <c r="A311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83" i="1"/>
  <c r="A84" i="1"/>
  <c r="A85" i="1"/>
  <c r="A86" i="1"/>
  <c r="A87" i="1"/>
  <c r="A88" i="1"/>
  <c r="A89" i="1"/>
  <c r="A90" i="1"/>
  <c r="A91" i="1"/>
  <c r="A81" i="1"/>
  <c r="A82" i="1"/>
  <c r="A92" i="1"/>
  <c r="A93" i="1"/>
  <c r="A94" i="1"/>
  <c r="A294" i="1"/>
  <c r="A295" i="1"/>
  <c r="A296" i="1"/>
  <c r="A297" i="1"/>
  <c r="A298" i="1"/>
  <c r="A299" i="1"/>
  <c r="A300" i="1"/>
  <c r="A301" i="1"/>
  <c r="A312" i="1"/>
  <c r="A313" i="1"/>
  <c r="A314" i="1"/>
  <c r="A315" i="1"/>
  <c r="A316" i="1"/>
  <c r="A317" i="1"/>
  <c r="A319" i="1"/>
  <c r="A293" i="1"/>
  <c r="F319" i="1"/>
  <c r="F293" i="1"/>
  <c r="A447" i="1"/>
  <c r="F444" i="1"/>
  <c r="A448" i="1"/>
  <c r="F445" i="1"/>
  <c r="A449" i="1"/>
  <c r="F446" i="1"/>
  <c r="A450" i="1"/>
  <c r="F447" i="1"/>
  <c r="A451" i="1"/>
  <c r="F448" i="1"/>
  <c r="A452" i="1"/>
  <c r="F449" i="1"/>
  <c r="A453" i="1"/>
  <c r="F542" i="1"/>
  <c r="F543" i="1"/>
  <c r="F544" i="1"/>
  <c r="F545" i="1"/>
  <c r="A524" i="1"/>
  <c r="A525" i="1"/>
  <c r="A526" i="1"/>
  <c r="A527" i="1"/>
  <c r="A528" i="1"/>
  <c r="A529" i="1"/>
  <c r="A541" i="1"/>
  <c r="A542" i="1"/>
  <c r="A543" i="1"/>
  <c r="A544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9" i="1"/>
  <c r="F50" i="1"/>
  <c r="F51" i="1"/>
  <c r="F52" i="1"/>
  <c r="F53" i="1"/>
  <c r="F54" i="1"/>
  <c r="A260" i="1"/>
  <c r="F259" i="1"/>
  <c r="A261" i="1"/>
  <c r="F260" i="1"/>
  <c r="A262" i="1"/>
  <c r="F261" i="1"/>
  <c r="A263" i="1"/>
  <c r="A264" i="1"/>
  <c r="F262" i="1"/>
  <c r="A265" i="1"/>
  <c r="F263" i="1"/>
  <c r="A266" i="1"/>
  <c r="F264" i="1"/>
  <c r="A267" i="1"/>
  <c r="A268" i="1"/>
  <c r="F265" i="1"/>
  <c r="A269" i="1"/>
  <c r="F266" i="1"/>
  <c r="A270" i="1"/>
  <c r="A271" i="1"/>
  <c r="F267" i="1"/>
  <c r="A272" i="1"/>
  <c r="F268" i="1"/>
  <c r="A273" i="1"/>
  <c r="F269" i="1"/>
  <c r="A274" i="1"/>
  <c r="F270" i="1"/>
  <c r="A275" i="1"/>
  <c r="F271" i="1"/>
  <c r="A276" i="1"/>
  <c r="F272" i="1"/>
  <c r="A277" i="1"/>
  <c r="F273" i="1"/>
  <c r="A278" i="1"/>
  <c r="F274" i="1"/>
  <c r="A279" i="1"/>
  <c r="F275" i="1"/>
  <c r="A280" i="1"/>
  <c r="A282" i="1"/>
  <c r="F276" i="1"/>
  <c r="A283" i="1"/>
  <c r="F277" i="1"/>
  <c r="A284" i="1"/>
  <c r="A285" i="1"/>
  <c r="F278" i="1"/>
  <c r="A286" i="1"/>
  <c r="F279" i="1"/>
  <c r="A228" i="1"/>
  <c r="A229" i="1"/>
  <c r="F227" i="1"/>
  <c r="A230" i="1"/>
  <c r="A231" i="1"/>
  <c r="A232" i="1"/>
  <c r="F228" i="1"/>
  <c r="A233" i="1"/>
  <c r="F229" i="1"/>
  <c r="A234" i="1"/>
  <c r="F230" i="1"/>
  <c r="A235" i="1"/>
  <c r="F231" i="1"/>
  <c r="A236" i="1"/>
  <c r="F232" i="1"/>
  <c r="A237" i="1"/>
  <c r="F233" i="1"/>
  <c r="A238" i="1"/>
  <c r="A239" i="1"/>
  <c r="F234" i="1"/>
  <c r="A240" i="1"/>
  <c r="F235" i="1"/>
  <c r="A241" i="1"/>
  <c r="F236" i="1"/>
  <c r="A242" i="1"/>
  <c r="F237" i="1"/>
  <c r="A243" i="1"/>
  <c r="F238" i="1"/>
  <c r="A244" i="1"/>
  <c r="F239" i="1"/>
  <c r="A245" i="1"/>
  <c r="F240" i="1"/>
  <c r="A246" i="1"/>
  <c r="F241" i="1"/>
  <c r="A247" i="1"/>
  <c r="F242" i="1"/>
  <c r="A248" i="1"/>
  <c r="A249" i="1"/>
  <c r="F243" i="1"/>
  <c r="A250" i="1"/>
  <c r="F244" i="1"/>
  <c r="A251" i="1"/>
  <c r="A252" i="1"/>
  <c r="F245" i="1"/>
  <c r="A253" i="1"/>
  <c r="F246" i="1"/>
  <c r="A254" i="1"/>
  <c r="F247" i="1"/>
  <c r="A201" i="1"/>
  <c r="A202" i="1"/>
  <c r="F200" i="1"/>
  <c r="A203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167" i="1"/>
  <c r="F168" i="1"/>
  <c r="F169" i="1"/>
  <c r="F170" i="1"/>
  <c r="F171" i="1"/>
  <c r="F172" i="1"/>
  <c r="F173" i="1"/>
  <c r="F174" i="1"/>
  <c r="F175" i="1"/>
  <c r="F189" i="1"/>
  <c r="F190" i="1"/>
  <c r="F191" i="1"/>
  <c r="F192" i="1"/>
  <c r="F193" i="1"/>
  <c r="F194" i="1"/>
  <c r="F195" i="1"/>
  <c r="F196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38" i="1"/>
  <c r="A136" i="1"/>
  <c r="A137" i="1"/>
  <c r="A139" i="1"/>
  <c r="A140" i="1"/>
  <c r="A141" i="1"/>
  <c r="A142" i="1"/>
  <c r="A164" i="1"/>
  <c r="A107" i="1"/>
  <c r="A108" i="1"/>
  <c r="A109" i="1"/>
  <c r="A110" i="1"/>
  <c r="A111" i="1"/>
  <c r="A112" i="1"/>
  <c r="A113" i="1"/>
  <c r="A114" i="1"/>
  <c r="A115" i="1"/>
  <c r="A130" i="1"/>
  <c r="A95" i="1"/>
  <c r="A96" i="1"/>
  <c r="A97" i="1"/>
  <c r="A98" i="1"/>
  <c r="A99" i="1"/>
  <c r="A100" i="1"/>
  <c r="A101" i="1"/>
  <c r="A102" i="1"/>
  <c r="F541" i="1"/>
  <c r="F540" i="1"/>
  <c r="F521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472" i="1"/>
  <c r="F443" i="1"/>
  <c r="F450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90" i="1"/>
  <c r="F389" i="1"/>
  <c r="F391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280" i="1"/>
  <c r="F282" i="1"/>
  <c r="F283" i="1"/>
  <c r="F285" i="1"/>
  <c r="F284" i="1"/>
  <c r="F248" i="1"/>
  <c r="F250" i="1"/>
  <c r="F253" i="1"/>
  <c r="F254" i="1"/>
  <c r="F252" i="1"/>
  <c r="F249" i="1"/>
  <c r="F255" i="1"/>
  <c r="F251" i="1"/>
  <c r="F199" i="1"/>
  <c r="A521" i="1"/>
  <c r="A523" i="1"/>
  <c r="A530" i="1"/>
  <c r="A531" i="1"/>
  <c r="A532" i="1"/>
  <c r="A533" i="1"/>
  <c r="A534" i="1"/>
  <c r="F55" i="1"/>
  <c r="F56" i="1"/>
  <c r="F57" i="1"/>
  <c r="F58" i="1"/>
  <c r="F59" i="1"/>
  <c r="F60" i="1"/>
  <c r="F61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44" i="1"/>
  <c r="A445" i="1"/>
  <c r="A446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87" i="1"/>
  <c r="A288" i="1"/>
  <c r="A289" i="1"/>
  <c r="A290" i="1"/>
  <c r="A255" i="1"/>
  <c r="A256" i="1"/>
  <c r="A200" i="1"/>
  <c r="A168" i="1"/>
  <c r="A134" i="1"/>
  <c r="A135" i="1"/>
  <c r="A106" i="1"/>
  <c r="L72" i="3"/>
  <c r="Q72" i="3"/>
  <c r="L47" i="3"/>
  <c r="Q47" i="3"/>
  <c r="C125" i="3"/>
  <c r="H125" i="3"/>
  <c r="C124" i="3"/>
  <c r="H124" i="3"/>
  <c r="C123" i="3"/>
  <c r="H123" i="3"/>
  <c r="C122" i="3"/>
  <c r="H122" i="3"/>
  <c r="C121" i="3"/>
  <c r="H121" i="3"/>
  <c r="C120" i="3"/>
  <c r="H120" i="3"/>
  <c r="C119" i="3"/>
  <c r="H119" i="3"/>
  <c r="C118" i="3"/>
  <c r="H118" i="3"/>
  <c r="C117" i="3"/>
  <c r="H117" i="3"/>
  <c r="C116" i="3"/>
  <c r="H116" i="3"/>
  <c r="G139" i="2"/>
  <c r="F139" i="2"/>
  <c r="E139" i="2"/>
  <c r="D139" i="2"/>
  <c r="C139" i="2"/>
  <c r="B139" i="2"/>
  <c r="G138" i="2"/>
  <c r="F138" i="2"/>
  <c r="E138" i="2"/>
  <c r="D138" i="2"/>
  <c r="C138" i="2"/>
  <c r="B138" i="2"/>
  <c r="H138" i="2"/>
  <c r="G137" i="2"/>
  <c r="F137" i="2"/>
  <c r="E137" i="2"/>
  <c r="D137" i="2"/>
  <c r="C137" i="2"/>
  <c r="B137" i="2"/>
  <c r="G136" i="2"/>
  <c r="F136" i="2"/>
  <c r="E136" i="2"/>
  <c r="D136" i="2"/>
  <c r="C136" i="2"/>
  <c r="B136" i="2"/>
  <c r="H136" i="2"/>
  <c r="G135" i="2"/>
  <c r="F135" i="2"/>
  <c r="E135" i="2"/>
  <c r="D135" i="2"/>
  <c r="C135" i="2"/>
  <c r="B135" i="2"/>
  <c r="G134" i="2"/>
  <c r="F134" i="2"/>
  <c r="E134" i="2"/>
  <c r="D134" i="2"/>
  <c r="C134" i="2"/>
  <c r="B134" i="2"/>
  <c r="H134" i="2"/>
  <c r="G133" i="2"/>
  <c r="F133" i="2"/>
  <c r="E133" i="2"/>
  <c r="D133" i="2"/>
  <c r="C133" i="2"/>
  <c r="B133" i="2"/>
  <c r="G132" i="2"/>
  <c r="F132" i="2"/>
  <c r="E132" i="2"/>
  <c r="D132" i="2"/>
  <c r="C132" i="2"/>
  <c r="B132" i="2"/>
  <c r="H132" i="2"/>
  <c r="G131" i="2"/>
  <c r="F131" i="2"/>
  <c r="E131" i="2"/>
  <c r="D131" i="2"/>
  <c r="C131" i="2"/>
  <c r="B131" i="2"/>
  <c r="G130" i="2"/>
  <c r="F130" i="2"/>
  <c r="E130" i="2"/>
  <c r="D130" i="2"/>
  <c r="C130" i="2"/>
  <c r="B130" i="2"/>
  <c r="G129" i="2"/>
  <c r="F129" i="2"/>
  <c r="E129" i="2"/>
  <c r="D129" i="2"/>
  <c r="C129" i="2"/>
  <c r="B129" i="2"/>
  <c r="G128" i="2"/>
  <c r="F128" i="2"/>
  <c r="E128" i="2"/>
  <c r="D128" i="2"/>
  <c r="C128" i="2"/>
  <c r="B128" i="2"/>
  <c r="G127" i="2"/>
  <c r="F127" i="2"/>
  <c r="E127" i="2"/>
  <c r="D127" i="2"/>
  <c r="C127" i="2"/>
  <c r="B127" i="2"/>
  <c r="G126" i="2"/>
  <c r="F126" i="2"/>
  <c r="E126" i="2"/>
  <c r="D126" i="2"/>
  <c r="C126" i="2"/>
  <c r="B126" i="2"/>
  <c r="G125" i="2"/>
  <c r="F125" i="2"/>
  <c r="E125" i="2"/>
  <c r="D125" i="2"/>
  <c r="C125" i="2"/>
  <c r="B125" i="2"/>
  <c r="G124" i="2"/>
  <c r="F124" i="2"/>
  <c r="E124" i="2"/>
  <c r="D124" i="2"/>
  <c r="C124" i="2"/>
  <c r="B124" i="2"/>
  <c r="G123" i="2"/>
  <c r="F123" i="2"/>
  <c r="E123" i="2"/>
  <c r="D123" i="2"/>
  <c r="C123" i="2"/>
  <c r="B123" i="2"/>
  <c r="G122" i="2"/>
  <c r="F122" i="2"/>
  <c r="E122" i="2"/>
  <c r="D122" i="2"/>
  <c r="C122" i="2"/>
  <c r="B122" i="2"/>
  <c r="G121" i="2"/>
  <c r="F121" i="2"/>
  <c r="E121" i="2"/>
  <c r="D121" i="2"/>
  <c r="C121" i="2"/>
  <c r="B121" i="2"/>
  <c r="G120" i="2"/>
  <c r="F120" i="2"/>
  <c r="E120" i="2"/>
  <c r="D120" i="2"/>
  <c r="C120" i="2"/>
  <c r="B120" i="2"/>
  <c r="G119" i="2"/>
  <c r="F119" i="2"/>
  <c r="E119" i="2"/>
  <c r="D119" i="2"/>
  <c r="C119" i="2"/>
  <c r="B119" i="2"/>
  <c r="G118" i="2"/>
  <c r="F118" i="2"/>
  <c r="E118" i="2"/>
  <c r="D118" i="2"/>
  <c r="C118" i="2"/>
  <c r="B118" i="2"/>
  <c r="G117" i="2"/>
  <c r="F117" i="2"/>
  <c r="E117" i="2"/>
  <c r="D117" i="2"/>
  <c r="C117" i="2"/>
  <c r="B117" i="2"/>
  <c r="G116" i="2"/>
  <c r="F116" i="2"/>
  <c r="E116" i="2"/>
  <c r="D116" i="2"/>
  <c r="C116" i="2"/>
  <c r="B116" i="2"/>
  <c r="G115" i="2"/>
  <c r="F115" i="2"/>
  <c r="E115" i="2"/>
  <c r="D115" i="2"/>
  <c r="C115" i="2"/>
  <c r="B115" i="2"/>
  <c r="G114" i="2"/>
  <c r="F114" i="2"/>
  <c r="E114" i="2"/>
  <c r="D114" i="2"/>
  <c r="C114" i="2"/>
  <c r="B114" i="2"/>
  <c r="G113" i="2"/>
  <c r="F113" i="2"/>
  <c r="E113" i="2"/>
  <c r="D113" i="2"/>
  <c r="C113" i="2"/>
  <c r="B113" i="2"/>
  <c r="G112" i="2"/>
  <c r="F112" i="2"/>
  <c r="E112" i="2"/>
  <c r="D112" i="2"/>
  <c r="C112" i="2"/>
  <c r="B112" i="2"/>
  <c r="G111" i="2"/>
  <c r="F111" i="2"/>
  <c r="E111" i="2"/>
  <c r="D111" i="2"/>
  <c r="C111" i="2"/>
  <c r="B111" i="2"/>
  <c r="G110" i="2"/>
  <c r="F110" i="2"/>
  <c r="E110" i="2"/>
  <c r="D110" i="2"/>
  <c r="C110" i="2"/>
  <c r="B110" i="2"/>
  <c r="G109" i="2"/>
  <c r="F109" i="2"/>
  <c r="E109" i="2"/>
  <c r="D109" i="2"/>
  <c r="C109" i="2"/>
  <c r="B109" i="2"/>
  <c r="G108" i="2"/>
  <c r="F108" i="2"/>
  <c r="E108" i="2"/>
  <c r="D108" i="2"/>
  <c r="C108" i="2"/>
  <c r="B108" i="2"/>
  <c r="G107" i="2"/>
  <c r="F107" i="2"/>
  <c r="E107" i="2"/>
  <c r="D107" i="2"/>
  <c r="C107" i="2"/>
  <c r="B107" i="2"/>
  <c r="G106" i="2"/>
  <c r="F106" i="2"/>
  <c r="E106" i="2"/>
  <c r="D106" i="2"/>
  <c r="C106" i="2"/>
  <c r="B106" i="2"/>
  <c r="G105" i="2"/>
  <c r="F105" i="2"/>
  <c r="E105" i="2"/>
  <c r="D105" i="2"/>
  <c r="C105" i="2"/>
  <c r="B105" i="2"/>
  <c r="G104" i="2"/>
  <c r="F104" i="2"/>
  <c r="E104" i="2"/>
  <c r="D104" i="2"/>
  <c r="C104" i="2"/>
  <c r="B104" i="2"/>
  <c r="G103" i="2"/>
  <c r="F103" i="2"/>
  <c r="E103" i="2"/>
  <c r="D103" i="2"/>
  <c r="C103" i="2"/>
  <c r="B103" i="2"/>
  <c r="G102" i="2"/>
  <c r="F102" i="2"/>
  <c r="E102" i="2"/>
  <c r="D102" i="2"/>
  <c r="C102" i="2"/>
  <c r="B102" i="2"/>
  <c r="G101" i="2"/>
  <c r="F101" i="2"/>
  <c r="E101" i="2"/>
  <c r="D101" i="2"/>
  <c r="C101" i="2"/>
  <c r="B101" i="2"/>
  <c r="G100" i="2"/>
  <c r="F100" i="2"/>
  <c r="E100" i="2"/>
  <c r="D100" i="2"/>
  <c r="C100" i="2"/>
  <c r="B100" i="2"/>
  <c r="G99" i="2"/>
  <c r="F99" i="2"/>
  <c r="E99" i="2"/>
  <c r="D99" i="2"/>
  <c r="C99" i="2"/>
  <c r="B99" i="2"/>
  <c r="G98" i="2"/>
  <c r="F98" i="2"/>
  <c r="E98" i="2"/>
  <c r="D98" i="2"/>
  <c r="C98" i="2"/>
  <c r="B98" i="2"/>
  <c r="G97" i="2"/>
  <c r="F97" i="2"/>
  <c r="E97" i="2"/>
  <c r="D97" i="2"/>
  <c r="C97" i="2"/>
  <c r="B97" i="2"/>
  <c r="G96" i="2"/>
  <c r="F96" i="2"/>
  <c r="E96" i="2"/>
  <c r="D96" i="2"/>
  <c r="C96" i="2"/>
  <c r="B96" i="2"/>
  <c r="G95" i="2"/>
  <c r="F95" i="2"/>
  <c r="E95" i="2"/>
  <c r="D95" i="2"/>
  <c r="C95" i="2"/>
  <c r="B95" i="2"/>
  <c r="G94" i="2"/>
  <c r="F94" i="2"/>
  <c r="E94" i="2"/>
  <c r="D94" i="2"/>
  <c r="C94" i="2"/>
  <c r="B94" i="2"/>
  <c r="G93" i="2"/>
  <c r="F93" i="2"/>
  <c r="E93" i="2"/>
  <c r="D93" i="2"/>
  <c r="C93" i="2"/>
  <c r="B93" i="2"/>
  <c r="G92" i="2"/>
  <c r="F92" i="2"/>
  <c r="E92" i="2"/>
  <c r="D92" i="2"/>
  <c r="C92" i="2"/>
  <c r="B92" i="2"/>
  <c r="G91" i="2"/>
  <c r="F91" i="2"/>
  <c r="E91" i="2"/>
  <c r="D91" i="2"/>
  <c r="C91" i="2"/>
  <c r="B91" i="2"/>
  <c r="G90" i="2"/>
  <c r="F90" i="2"/>
  <c r="E90" i="2"/>
  <c r="D90" i="2"/>
  <c r="C90" i="2"/>
  <c r="B90" i="2"/>
  <c r="G89" i="2"/>
  <c r="F89" i="2"/>
  <c r="E89" i="2"/>
  <c r="D89" i="2"/>
  <c r="C89" i="2"/>
  <c r="B89" i="2"/>
  <c r="G88" i="2"/>
  <c r="F88" i="2"/>
  <c r="E88" i="2"/>
  <c r="D88" i="2"/>
  <c r="C88" i="2"/>
  <c r="B88" i="2"/>
  <c r="G87" i="2"/>
  <c r="F87" i="2"/>
  <c r="E87" i="2"/>
  <c r="D87" i="2"/>
  <c r="C87" i="2"/>
  <c r="B87" i="2"/>
  <c r="G86" i="2"/>
  <c r="F86" i="2"/>
  <c r="E86" i="2"/>
  <c r="D86" i="2"/>
  <c r="C86" i="2"/>
  <c r="B86" i="2"/>
  <c r="G85" i="2"/>
  <c r="F85" i="2"/>
  <c r="E85" i="2"/>
  <c r="D85" i="2"/>
  <c r="C85" i="2"/>
  <c r="B85" i="2"/>
  <c r="G84" i="2"/>
  <c r="F84" i="2"/>
  <c r="E84" i="2"/>
  <c r="D84" i="2"/>
  <c r="C84" i="2"/>
  <c r="B84" i="2"/>
  <c r="G83" i="2"/>
  <c r="F83" i="2"/>
  <c r="E83" i="2"/>
  <c r="D83" i="2"/>
  <c r="C83" i="2"/>
  <c r="B83" i="2"/>
  <c r="G82" i="2"/>
  <c r="F82" i="2"/>
  <c r="E82" i="2"/>
  <c r="D82" i="2"/>
  <c r="C82" i="2"/>
  <c r="B82" i="2"/>
  <c r="G81" i="2"/>
  <c r="F81" i="2"/>
  <c r="E81" i="2"/>
  <c r="D81" i="2"/>
  <c r="C81" i="2"/>
  <c r="B81" i="2"/>
  <c r="G80" i="2"/>
  <c r="F80" i="2"/>
  <c r="E80" i="2"/>
  <c r="D80" i="2"/>
  <c r="C80" i="2"/>
  <c r="B80" i="2"/>
  <c r="G79" i="2"/>
  <c r="F79" i="2"/>
  <c r="E79" i="2"/>
  <c r="D79" i="2"/>
  <c r="C79" i="2"/>
  <c r="B79" i="2"/>
  <c r="G78" i="2"/>
  <c r="F78" i="2"/>
  <c r="E78" i="2"/>
  <c r="D78" i="2"/>
  <c r="C78" i="2"/>
  <c r="B78" i="2"/>
  <c r="G77" i="2"/>
  <c r="F77" i="2"/>
  <c r="E77" i="2"/>
  <c r="D77" i="2"/>
  <c r="C77" i="2"/>
  <c r="B77" i="2"/>
  <c r="G76" i="2"/>
  <c r="F76" i="2"/>
  <c r="E76" i="2"/>
  <c r="D76" i="2"/>
  <c r="C76" i="2"/>
  <c r="B76" i="2"/>
  <c r="G75" i="2"/>
  <c r="F75" i="2"/>
  <c r="E75" i="2"/>
  <c r="D75" i="2"/>
  <c r="C75" i="2"/>
  <c r="B75" i="2"/>
  <c r="G74" i="2"/>
  <c r="F74" i="2"/>
  <c r="E74" i="2"/>
  <c r="D74" i="2"/>
  <c r="C74" i="2"/>
  <c r="B74" i="2"/>
  <c r="G73" i="2"/>
  <c r="F73" i="2"/>
  <c r="E73" i="2"/>
  <c r="D73" i="2"/>
  <c r="C73" i="2"/>
  <c r="B73" i="2"/>
  <c r="G72" i="2"/>
  <c r="F72" i="2"/>
  <c r="E72" i="2"/>
  <c r="D72" i="2"/>
  <c r="C72" i="2"/>
  <c r="B72" i="2"/>
  <c r="G71" i="2"/>
  <c r="F71" i="2"/>
  <c r="E71" i="2"/>
  <c r="D71" i="2"/>
  <c r="C71" i="2"/>
  <c r="B71" i="2"/>
  <c r="G70" i="2"/>
  <c r="F70" i="2"/>
  <c r="E70" i="2"/>
  <c r="D70" i="2"/>
  <c r="C70" i="2"/>
  <c r="B70" i="2"/>
  <c r="G69" i="2"/>
  <c r="F69" i="2"/>
  <c r="E69" i="2"/>
  <c r="D69" i="2"/>
  <c r="C69" i="2"/>
  <c r="B69" i="2"/>
  <c r="G68" i="2"/>
  <c r="F68" i="2"/>
  <c r="E68" i="2"/>
  <c r="D68" i="2"/>
  <c r="C68" i="2"/>
  <c r="B68" i="2"/>
  <c r="G67" i="2"/>
  <c r="F67" i="2"/>
  <c r="E67" i="2"/>
  <c r="D67" i="2"/>
  <c r="C67" i="2"/>
  <c r="B67" i="2"/>
  <c r="G66" i="2"/>
  <c r="F66" i="2"/>
  <c r="E66" i="2"/>
  <c r="D66" i="2"/>
  <c r="C66" i="2"/>
  <c r="B66" i="2"/>
  <c r="G65" i="2"/>
  <c r="F65" i="2"/>
  <c r="E65" i="2"/>
  <c r="D65" i="2"/>
  <c r="C65" i="2"/>
  <c r="B65" i="2"/>
  <c r="G64" i="2"/>
  <c r="F64" i="2"/>
  <c r="E64" i="2"/>
  <c r="D64" i="2"/>
  <c r="C64" i="2"/>
  <c r="B64" i="2"/>
  <c r="G63" i="2"/>
  <c r="F63" i="2"/>
  <c r="E63" i="2"/>
  <c r="D63" i="2"/>
  <c r="C63" i="2"/>
  <c r="B63" i="2"/>
  <c r="G62" i="2"/>
  <c r="F62" i="2"/>
  <c r="E62" i="2"/>
  <c r="D62" i="2"/>
  <c r="C62" i="2"/>
  <c r="B62" i="2"/>
  <c r="G61" i="2"/>
  <c r="F61" i="2"/>
  <c r="E61" i="2"/>
  <c r="D61" i="2"/>
  <c r="C61" i="2"/>
  <c r="B61" i="2"/>
  <c r="G60" i="2"/>
  <c r="F60" i="2"/>
  <c r="E60" i="2"/>
  <c r="D60" i="2"/>
  <c r="C60" i="2"/>
  <c r="B60" i="2"/>
  <c r="G59" i="2"/>
  <c r="F59" i="2"/>
  <c r="E59" i="2"/>
  <c r="D59" i="2"/>
  <c r="C59" i="2"/>
  <c r="B59" i="2"/>
  <c r="G58" i="2"/>
  <c r="F58" i="2"/>
  <c r="E58" i="2"/>
  <c r="D58" i="2"/>
  <c r="C58" i="2"/>
  <c r="B58" i="2"/>
  <c r="G57" i="2"/>
  <c r="F57" i="2"/>
  <c r="E57" i="2"/>
  <c r="D57" i="2"/>
  <c r="C57" i="2"/>
  <c r="B57" i="2"/>
  <c r="G56" i="2"/>
  <c r="F56" i="2"/>
  <c r="E56" i="2"/>
  <c r="D56" i="2"/>
  <c r="C56" i="2"/>
  <c r="B56" i="2"/>
  <c r="G55" i="2"/>
  <c r="F55" i="2"/>
  <c r="E55" i="2"/>
  <c r="D55" i="2"/>
  <c r="C55" i="2"/>
  <c r="B55" i="2"/>
  <c r="G54" i="2"/>
  <c r="F54" i="2"/>
  <c r="E54" i="2"/>
  <c r="D54" i="2"/>
  <c r="C54" i="2"/>
  <c r="B54" i="2"/>
  <c r="G53" i="2"/>
  <c r="F53" i="2"/>
  <c r="E53" i="2"/>
  <c r="D53" i="2"/>
  <c r="C53" i="2"/>
  <c r="B53" i="2"/>
  <c r="G52" i="2"/>
  <c r="F52" i="2"/>
  <c r="E52" i="2"/>
  <c r="D52" i="2"/>
  <c r="C52" i="2"/>
  <c r="B52" i="2"/>
  <c r="G51" i="2"/>
  <c r="F51" i="2"/>
  <c r="E51" i="2"/>
  <c r="D51" i="2"/>
  <c r="C51" i="2"/>
  <c r="B51" i="2"/>
  <c r="G50" i="2"/>
  <c r="F50" i="2"/>
  <c r="E50" i="2"/>
  <c r="D50" i="2"/>
  <c r="C50" i="2"/>
  <c r="B50" i="2"/>
  <c r="G49" i="2"/>
  <c r="F49" i="2"/>
  <c r="E49" i="2"/>
  <c r="D49" i="2"/>
  <c r="C49" i="2"/>
  <c r="B49" i="2"/>
  <c r="G48" i="2"/>
  <c r="F48" i="2"/>
  <c r="E48" i="2"/>
  <c r="D48" i="2"/>
  <c r="C48" i="2"/>
  <c r="B48" i="2"/>
  <c r="G47" i="2"/>
  <c r="F47" i="2"/>
  <c r="E47" i="2"/>
  <c r="D47" i="2"/>
  <c r="C47" i="2"/>
  <c r="B47" i="2"/>
  <c r="G46" i="2"/>
  <c r="F46" i="2"/>
  <c r="E46" i="2"/>
  <c r="D46" i="2"/>
  <c r="C46" i="2"/>
  <c r="B46" i="2"/>
  <c r="G45" i="2"/>
  <c r="F45" i="2"/>
  <c r="E45" i="2"/>
  <c r="D45" i="2"/>
  <c r="C45" i="2"/>
  <c r="B45" i="2"/>
  <c r="G44" i="2"/>
  <c r="F44" i="2"/>
  <c r="E44" i="2"/>
  <c r="D44" i="2"/>
  <c r="C44" i="2"/>
  <c r="B44" i="2"/>
  <c r="G43" i="2"/>
  <c r="F43" i="2"/>
  <c r="E43" i="2"/>
  <c r="D43" i="2"/>
  <c r="C43" i="2"/>
  <c r="B43" i="2"/>
  <c r="G42" i="2"/>
  <c r="F42" i="2"/>
  <c r="E42" i="2"/>
  <c r="D42" i="2"/>
  <c r="C42" i="2"/>
  <c r="B42" i="2"/>
  <c r="G41" i="2"/>
  <c r="F41" i="2"/>
  <c r="E41" i="2"/>
  <c r="D41" i="2"/>
  <c r="C41" i="2"/>
  <c r="B41" i="2"/>
  <c r="G40" i="2"/>
  <c r="F40" i="2"/>
  <c r="E40" i="2"/>
  <c r="D40" i="2"/>
  <c r="C40" i="2"/>
  <c r="B40" i="2"/>
  <c r="G39" i="2"/>
  <c r="F39" i="2"/>
  <c r="E39" i="2"/>
  <c r="D39" i="2"/>
  <c r="C39" i="2"/>
  <c r="B39" i="2"/>
  <c r="G38" i="2"/>
  <c r="F38" i="2"/>
  <c r="E38" i="2"/>
  <c r="D38" i="2"/>
  <c r="C38" i="2"/>
  <c r="B38" i="2"/>
  <c r="G37" i="2"/>
  <c r="F37" i="2"/>
  <c r="E37" i="2"/>
  <c r="D37" i="2"/>
  <c r="C37" i="2"/>
  <c r="B37" i="2"/>
  <c r="G36" i="2"/>
  <c r="F36" i="2"/>
  <c r="E36" i="2"/>
  <c r="D36" i="2"/>
  <c r="C36" i="2"/>
  <c r="B36" i="2"/>
  <c r="G35" i="2"/>
  <c r="F35" i="2"/>
  <c r="E35" i="2"/>
  <c r="D35" i="2"/>
  <c r="C35" i="2"/>
  <c r="B35" i="2"/>
  <c r="G34" i="2"/>
  <c r="F34" i="2"/>
  <c r="E34" i="2"/>
  <c r="D34" i="2"/>
  <c r="C34" i="2"/>
  <c r="B34" i="2"/>
  <c r="G33" i="2"/>
  <c r="F33" i="2"/>
  <c r="E33" i="2"/>
  <c r="D33" i="2"/>
  <c r="C33" i="2"/>
  <c r="B33" i="2"/>
  <c r="G32" i="2"/>
  <c r="F32" i="2"/>
  <c r="E32" i="2"/>
  <c r="D32" i="2"/>
  <c r="C32" i="2"/>
  <c r="B32" i="2"/>
  <c r="G31" i="2"/>
  <c r="F31" i="2"/>
  <c r="E31" i="2"/>
  <c r="D31" i="2"/>
  <c r="C31" i="2"/>
  <c r="B31" i="2"/>
  <c r="G30" i="2"/>
  <c r="F30" i="2"/>
  <c r="E30" i="2"/>
  <c r="D30" i="2"/>
  <c r="C30" i="2"/>
  <c r="B30" i="2"/>
  <c r="G29" i="2"/>
  <c r="F29" i="2"/>
  <c r="E29" i="2"/>
  <c r="D29" i="2"/>
  <c r="C29" i="2"/>
  <c r="B29" i="2"/>
  <c r="H133" i="2"/>
  <c r="H135" i="2"/>
  <c r="H137" i="2"/>
  <c r="H139" i="2"/>
  <c r="D140" i="2"/>
  <c r="E140" i="2"/>
  <c r="B140" i="2"/>
  <c r="C140" i="2"/>
  <c r="G140" i="2"/>
  <c r="C112" i="3"/>
  <c r="H112" i="3"/>
  <c r="C111" i="3"/>
  <c r="H111" i="3"/>
  <c r="C110" i="3"/>
  <c r="H110" i="3"/>
  <c r="C109" i="3"/>
  <c r="H109" i="3"/>
  <c r="C108" i="3"/>
  <c r="H108" i="3"/>
  <c r="C107" i="3"/>
  <c r="H107" i="3"/>
  <c r="C106" i="3"/>
  <c r="H106" i="3"/>
  <c r="C105" i="3"/>
  <c r="H105" i="3"/>
  <c r="C104" i="3"/>
  <c r="H104" i="3"/>
  <c r="C103" i="3"/>
  <c r="H103" i="3"/>
  <c r="C102" i="3"/>
  <c r="H102" i="3"/>
  <c r="C101" i="3"/>
  <c r="H101" i="3"/>
  <c r="C97" i="3"/>
  <c r="H97" i="3"/>
  <c r="C96" i="3"/>
  <c r="H96" i="3"/>
  <c r="C95" i="3"/>
  <c r="H95" i="3"/>
  <c r="C94" i="3"/>
  <c r="H94" i="3"/>
  <c r="Q82" i="3"/>
  <c r="C93" i="3"/>
  <c r="H93" i="3"/>
  <c r="Q81" i="3"/>
  <c r="C92" i="3"/>
  <c r="H92" i="3"/>
  <c r="Q80" i="3"/>
  <c r="C91" i="3"/>
  <c r="H91" i="3"/>
  <c r="Q79" i="3"/>
  <c r="C90" i="3"/>
  <c r="H90" i="3"/>
  <c r="Q78" i="3"/>
  <c r="C89" i="3"/>
  <c r="H89" i="3"/>
  <c r="Q77" i="3"/>
  <c r="C88" i="3"/>
  <c r="H88" i="3"/>
  <c r="L76" i="3"/>
  <c r="Q76" i="3"/>
  <c r="C87" i="3"/>
  <c r="H87" i="3"/>
  <c r="L71" i="3"/>
  <c r="Q71" i="3"/>
  <c r="C82" i="3"/>
  <c r="H82" i="3"/>
  <c r="L70" i="3"/>
  <c r="Q70" i="3"/>
  <c r="C81" i="3"/>
  <c r="H81" i="3"/>
  <c r="L69" i="3"/>
  <c r="Q69" i="3"/>
  <c r="C80" i="3"/>
  <c r="H80" i="3"/>
  <c r="L68" i="3"/>
  <c r="Q68" i="3"/>
  <c r="C79" i="3"/>
  <c r="H79" i="3"/>
  <c r="L67" i="3"/>
  <c r="Q67" i="3"/>
  <c r="C78" i="3"/>
  <c r="H78" i="3"/>
  <c r="L66" i="3"/>
  <c r="Q66" i="3"/>
  <c r="C77" i="3"/>
  <c r="H77" i="3"/>
  <c r="L65" i="3"/>
  <c r="Q65" i="3"/>
  <c r="C76" i="3"/>
  <c r="H76" i="3"/>
  <c r="L64" i="3"/>
  <c r="Q64" i="3"/>
  <c r="C75" i="3"/>
  <c r="H75" i="3"/>
  <c r="L63" i="3"/>
  <c r="Q63" i="3"/>
  <c r="C74" i="3"/>
  <c r="H74" i="3"/>
  <c r="C73" i="3"/>
  <c r="H73" i="3"/>
  <c r="C72" i="3"/>
  <c r="H72" i="3"/>
  <c r="C68" i="3"/>
  <c r="H68" i="3"/>
  <c r="C67" i="3"/>
  <c r="H67" i="3"/>
  <c r="C66" i="3"/>
  <c r="H66" i="3"/>
  <c r="C65" i="3"/>
  <c r="H65" i="3"/>
  <c r="C64" i="3"/>
  <c r="H64" i="3"/>
  <c r="C63" i="3"/>
  <c r="H63" i="3"/>
  <c r="C62" i="3"/>
  <c r="H62" i="3"/>
  <c r="C61" i="3"/>
  <c r="H61" i="3"/>
  <c r="C60" i="3"/>
  <c r="H60" i="3"/>
  <c r="C59" i="3"/>
  <c r="H59" i="3"/>
  <c r="C58" i="3"/>
  <c r="H58" i="3"/>
  <c r="C57" i="3"/>
  <c r="H57" i="3"/>
  <c r="Q59" i="3"/>
  <c r="Q58" i="3"/>
  <c r="Q57" i="3"/>
  <c r="Q56" i="3"/>
  <c r="C53" i="3"/>
  <c r="H53" i="3"/>
  <c r="Q55" i="3"/>
  <c r="C52" i="3"/>
  <c r="H52" i="3"/>
  <c r="L54" i="3"/>
  <c r="Q54" i="3"/>
  <c r="C51" i="3"/>
  <c r="H51" i="3"/>
  <c r="L53" i="3"/>
  <c r="Q53" i="3"/>
  <c r="C50" i="3"/>
  <c r="H50" i="3"/>
  <c r="L52" i="3"/>
  <c r="Q52" i="3"/>
  <c r="C49" i="3"/>
  <c r="H49" i="3"/>
  <c r="L51" i="3"/>
  <c r="Q51" i="3"/>
  <c r="C48" i="3"/>
  <c r="H48" i="3"/>
  <c r="C47" i="3"/>
  <c r="H47" i="3"/>
  <c r="C46" i="3"/>
  <c r="H46" i="3"/>
  <c r="C45" i="3"/>
  <c r="H45" i="3"/>
  <c r="L46" i="3"/>
  <c r="Q46" i="3"/>
  <c r="C44" i="3"/>
  <c r="H44" i="3"/>
  <c r="L45" i="3"/>
  <c r="Q45" i="3"/>
  <c r="C43" i="3"/>
  <c r="H43" i="3"/>
  <c r="L44" i="3"/>
  <c r="Q44" i="3"/>
  <c r="C42" i="3"/>
  <c r="H42" i="3"/>
  <c r="L43" i="3"/>
  <c r="Q43" i="3"/>
  <c r="L42" i="3"/>
  <c r="Q42" i="3"/>
  <c r="L41" i="3"/>
  <c r="Q41" i="3"/>
  <c r="L38" i="3"/>
  <c r="Q38" i="3"/>
  <c r="C38" i="3"/>
  <c r="H38" i="3"/>
  <c r="L37" i="3"/>
  <c r="Q37" i="3"/>
  <c r="C37" i="3"/>
  <c r="H37" i="3"/>
  <c r="C36" i="3"/>
  <c r="H36" i="3"/>
  <c r="C35" i="3"/>
  <c r="H35" i="3"/>
  <c r="C34" i="3"/>
  <c r="H34" i="3"/>
  <c r="L33" i="3"/>
  <c r="Q33" i="3"/>
  <c r="C33" i="3"/>
  <c r="H33" i="3"/>
  <c r="L32" i="3"/>
  <c r="Q32" i="3"/>
  <c r="C32" i="3"/>
  <c r="H32" i="3"/>
  <c r="L31" i="3"/>
  <c r="Q31" i="3"/>
  <c r="C31" i="3"/>
  <c r="H31" i="3"/>
  <c r="L30" i="3"/>
  <c r="Q30" i="3"/>
  <c r="C30" i="3"/>
  <c r="H30" i="3"/>
  <c r="L29" i="3"/>
  <c r="Q29" i="3"/>
  <c r="C29" i="3"/>
  <c r="H29" i="3"/>
  <c r="L28" i="3"/>
  <c r="Q28" i="3"/>
  <c r="C28" i="3"/>
  <c r="H28" i="3"/>
  <c r="L27" i="3"/>
  <c r="Q27" i="3"/>
  <c r="C27" i="3"/>
  <c r="H27" i="3"/>
  <c r="L26" i="3"/>
  <c r="Q26" i="3"/>
  <c r="L25" i="3"/>
  <c r="Q25" i="3"/>
  <c r="C23" i="3"/>
  <c r="H23" i="3"/>
  <c r="C22" i="3"/>
  <c r="H22" i="3"/>
  <c r="C21" i="3"/>
  <c r="H21" i="3"/>
  <c r="L21" i="3"/>
  <c r="Q21" i="3"/>
  <c r="C20" i="3"/>
  <c r="H20" i="3"/>
  <c r="L19" i="3"/>
  <c r="Q19" i="3"/>
  <c r="C19" i="3"/>
  <c r="H19" i="3"/>
  <c r="L18" i="3"/>
  <c r="Q18" i="3"/>
  <c r="C18" i="3"/>
  <c r="H18" i="3"/>
  <c r="L17" i="3"/>
  <c r="Q17" i="3"/>
  <c r="C17" i="3"/>
  <c r="H17" i="3"/>
  <c r="L16" i="3"/>
  <c r="Q16" i="3"/>
  <c r="C16" i="3"/>
  <c r="H16" i="3"/>
  <c r="L15" i="3"/>
  <c r="Q15" i="3"/>
  <c r="C15" i="3"/>
  <c r="H15" i="3"/>
  <c r="L14" i="3"/>
  <c r="Q14" i="3"/>
  <c r="C14" i="3"/>
  <c r="H14" i="3"/>
  <c r="L13" i="3"/>
  <c r="Q13" i="3"/>
  <c r="C13" i="3"/>
  <c r="H13" i="3"/>
  <c r="L12" i="3"/>
  <c r="Q12" i="3"/>
  <c r="H128" i="2"/>
  <c r="H124" i="2"/>
  <c r="H105" i="2"/>
  <c r="H101" i="2"/>
  <c r="H96" i="2"/>
  <c r="H94" i="2"/>
  <c r="H90" i="2"/>
  <c r="H86" i="2"/>
  <c r="H82" i="2"/>
  <c r="H78" i="2"/>
  <c r="H140" i="2"/>
  <c r="H77" i="2"/>
  <c r="H93" i="2"/>
  <c r="H97" i="2"/>
  <c r="H100" i="2"/>
  <c r="H104" i="2"/>
  <c r="H108" i="2"/>
  <c r="H123" i="2"/>
  <c r="H76" i="2"/>
  <c r="H99" i="2"/>
  <c r="H103" i="2"/>
  <c r="H107" i="2"/>
  <c r="H122" i="2"/>
  <c r="H32" i="2"/>
  <c r="H36" i="2"/>
  <c r="H40" i="2"/>
  <c r="H44" i="2"/>
  <c r="H48" i="2"/>
  <c r="H52" i="2"/>
  <c r="H59" i="2"/>
  <c r="H63" i="2"/>
  <c r="H67" i="2"/>
  <c r="H71" i="2"/>
  <c r="H75" i="2"/>
  <c r="H95" i="2"/>
  <c r="H98" i="2"/>
  <c r="H102" i="2"/>
  <c r="H106" i="2"/>
  <c r="H110" i="2"/>
  <c r="H114" i="2"/>
  <c r="H117" i="2"/>
  <c r="H121" i="2"/>
  <c r="H35" i="2"/>
  <c r="H47" i="2"/>
  <c r="H62" i="2"/>
  <c r="H66" i="2"/>
  <c r="H70" i="2"/>
  <c r="H74" i="2"/>
  <c r="H81" i="2"/>
  <c r="H85" i="2"/>
  <c r="H89" i="2"/>
  <c r="H109" i="2"/>
  <c r="H113" i="2"/>
  <c r="H120" i="2"/>
  <c r="H127" i="2"/>
  <c r="H131" i="2"/>
  <c r="H31" i="2"/>
  <c r="H39" i="2"/>
  <c r="H43" i="2"/>
  <c r="H51" i="2"/>
  <c r="H55" i="2"/>
  <c r="H58" i="2"/>
  <c r="H34" i="2"/>
  <c r="H38" i="2"/>
  <c r="H42" i="2"/>
  <c r="H46" i="2"/>
  <c r="H50" i="2"/>
  <c r="H54" i="2"/>
  <c r="H57" i="2"/>
  <c r="H61" i="2"/>
  <c r="H65" i="2"/>
  <c r="H69" i="2"/>
  <c r="H73" i="2"/>
  <c r="H80" i="2"/>
  <c r="H84" i="2"/>
  <c r="H88" i="2"/>
  <c r="H92" i="2"/>
  <c r="H112" i="2"/>
  <c r="H116" i="2"/>
  <c r="H119" i="2"/>
  <c r="H126" i="2"/>
  <c r="H130" i="2"/>
  <c r="H30" i="2"/>
  <c r="H33" i="2"/>
  <c r="H37" i="2"/>
  <c r="H41" i="2"/>
  <c r="H45" i="2"/>
  <c r="H49" i="2"/>
  <c r="H53" i="2"/>
  <c r="H56" i="2"/>
  <c r="H60" i="2"/>
  <c r="H64" i="2"/>
  <c r="H68" i="2"/>
  <c r="H72" i="2"/>
  <c r="H79" i="2"/>
  <c r="H83" i="2"/>
  <c r="H87" i="2"/>
  <c r="H91" i="2"/>
  <c r="H111" i="2"/>
  <c r="H115" i="2"/>
  <c r="H118" i="2"/>
  <c r="H125" i="2"/>
  <c r="H129" i="2"/>
  <c r="H29" i="2"/>
  <c r="A348" i="1"/>
  <c r="A133" i="1"/>
  <c r="A540" i="1"/>
  <c r="A443" i="1"/>
  <c r="A418" i="1"/>
  <c r="A394" i="1"/>
  <c r="A369" i="1"/>
  <c r="A322" i="1"/>
  <c r="A259" i="1"/>
  <c r="A227" i="1"/>
  <c r="A199" i="1"/>
  <c r="A167" i="1"/>
  <c r="A105" i="1"/>
  <c r="C13" i="2"/>
  <c r="G13" i="2"/>
  <c r="D13" i="2"/>
  <c r="E13" i="2"/>
  <c r="B13" i="2"/>
  <c r="F13" i="2"/>
  <c r="C22" i="2"/>
  <c r="D22" i="2"/>
  <c r="E22" i="2"/>
  <c r="B22" i="2"/>
  <c r="G22" i="2"/>
  <c r="F22" i="2"/>
  <c r="K108" i="2"/>
  <c r="K112" i="2"/>
  <c r="K116" i="2"/>
  <c r="K120" i="2"/>
  <c r="K124" i="2"/>
  <c r="K128" i="2"/>
  <c r="K132" i="2"/>
  <c r="K136" i="2"/>
  <c r="K140" i="2"/>
  <c r="K144" i="2"/>
  <c r="K148" i="2"/>
  <c r="K152" i="2"/>
  <c r="K156" i="2"/>
  <c r="K160" i="2"/>
  <c r="K164" i="2"/>
  <c r="K168" i="2"/>
  <c r="K171" i="2"/>
  <c r="K175" i="2"/>
  <c r="K179" i="2"/>
  <c r="K183" i="2"/>
  <c r="K187" i="2"/>
  <c r="K191" i="2"/>
  <c r="K195" i="2"/>
  <c r="K199" i="2"/>
  <c r="K203" i="2"/>
  <c r="K207" i="2"/>
  <c r="K211" i="2"/>
  <c r="K109" i="2"/>
  <c r="K113" i="2"/>
  <c r="K117" i="2"/>
  <c r="K121" i="2"/>
  <c r="K125" i="2"/>
  <c r="K129" i="2"/>
  <c r="K133" i="2"/>
  <c r="K137" i="2"/>
  <c r="K141" i="2"/>
  <c r="K145" i="2"/>
  <c r="K149" i="2"/>
  <c r="K153" i="2"/>
  <c r="K157" i="2"/>
  <c r="K161" i="2"/>
  <c r="K165" i="2"/>
  <c r="K172" i="2"/>
  <c r="K176" i="2"/>
  <c r="K180" i="2"/>
  <c r="K184" i="2"/>
  <c r="K188" i="2"/>
  <c r="K192" i="2"/>
  <c r="K196" i="2"/>
  <c r="K200" i="2"/>
  <c r="K204" i="2"/>
  <c r="K208" i="2"/>
  <c r="K212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69" i="2"/>
  <c r="K173" i="2"/>
  <c r="K177" i="2"/>
  <c r="K181" i="2"/>
  <c r="K185" i="2"/>
  <c r="K189" i="2"/>
  <c r="K193" i="2"/>
  <c r="K197" i="2"/>
  <c r="K201" i="2"/>
  <c r="K205" i="2"/>
  <c r="K209" i="2"/>
  <c r="K213" i="2"/>
  <c r="K111" i="2"/>
  <c r="K115" i="2"/>
  <c r="K119" i="2"/>
  <c r="K123" i="2"/>
  <c r="K127" i="2"/>
  <c r="K131" i="2"/>
  <c r="K135" i="2"/>
  <c r="K139" i="2"/>
  <c r="K143" i="2"/>
  <c r="K147" i="2"/>
  <c r="K151" i="2"/>
  <c r="K155" i="2"/>
  <c r="K159" i="2"/>
  <c r="K163" i="2"/>
  <c r="K167" i="2"/>
  <c r="K170" i="2"/>
  <c r="K174" i="2"/>
  <c r="K178" i="2"/>
  <c r="K182" i="2"/>
  <c r="K186" i="2"/>
  <c r="K190" i="2"/>
  <c r="K194" i="2"/>
  <c r="K198" i="2"/>
  <c r="K202" i="2"/>
  <c r="K206" i="2"/>
  <c r="K210" i="2"/>
  <c r="K8" i="2"/>
  <c r="K12" i="2"/>
  <c r="K16" i="2"/>
  <c r="K20" i="2"/>
  <c r="K24" i="2"/>
  <c r="K28" i="2"/>
  <c r="K32" i="2"/>
  <c r="K36" i="2"/>
  <c r="K40" i="2"/>
  <c r="K44" i="2"/>
  <c r="K48" i="2"/>
  <c r="K52" i="2"/>
  <c r="K56" i="2"/>
  <c r="K60" i="2"/>
  <c r="K64" i="2"/>
  <c r="K68" i="2"/>
  <c r="K72" i="2"/>
  <c r="K76" i="2"/>
  <c r="K80" i="2"/>
  <c r="K84" i="2"/>
  <c r="K88" i="2"/>
  <c r="K92" i="2"/>
  <c r="K96" i="2"/>
  <c r="K100" i="2"/>
  <c r="K104" i="2"/>
  <c r="K214" i="2"/>
  <c r="K218" i="2"/>
  <c r="K5" i="2"/>
  <c r="K9" i="2"/>
  <c r="K13" i="2"/>
  <c r="K17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77" i="2"/>
  <c r="K81" i="2"/>
  <c r="K85" i="2"/>
  <c r="K89" i="2"/>
  <c r="K93" i="2"/>
  <c r="K97" i="2"/>
  <c r="K101" i="2"/>
  <c r="K105" i="2"/>
  <c r="K215" i="2"/>
  <c r="K219" i="2"/>
  <c r="K6" i="2"/>
  <c r="K10" i="2"/>
  <c r="K14" i="2"/>
  <c r="K18" i="2"/>
  <c r="K22" i="2"/>
  <c r="K26" i="2"/>
  <c r="K30" i="2"/>
  <c r="K34" i="2"/>
  <c r="K38" i="2"/>
  <c r="K42" i="2"/>
  <c r="K46" i="2"/>
  <c r="K50" i="2"/>
  <c r="K54" i="2"/>
  <c r="K58" i="2"/>
  <c r="K62" i="2"/>
  <c r="K66" i="2"/>
  <c r="K70" i="2"/>
  <c r="K74" i="2"/>
  <c r="K78" i="2"/>
  <c r="K82" i="2"/>
  <c r="K86" i="2"/>
  <c r="K90" i="2"/>
  <c r="K94" i="2"/>
  <c r="K98" i="2"/>
  <c r="K102" i="2"/>
  <c r="K106" i="2"/>
  <c r="K216" i="2"/>
  <c r="K7" i="2"/>
  <c r="K23" i="2"/>
  <c r="K39" i="2"/>
  <c r="K55" i="2"/>
  <c r="K71" i="2"/>
  <c r="K87" i="2"/>
  <c r="K103" i="2"/>
  <c r="K31" i="2"/>
  <c r="K79" i="2"/>
  <c r="K11" i="2"/>
  <c r="K27" i="2"/>
  <c r="K43" i="2"/>
  <c r="K59" i="2"/>
  <c r="K75" i="2"/>
  <c r="K91" i="2"/>
  <c r="K107" i="2"/>
  <c r="K217" i="2"/>
  <c r="K47" i="2"/>
  <c r="K63" i="2"/>
  <c r="K19" i="2"/>
  <c r="K35" i="2"/>
  <c r="K51" i="2"/>
  <c r="K67" i="2"/>
  <c r="K83" i="2"/>
  <c r="K99" i="2"/>
  <c r="K4" i="2"/>
  <c r="K15" i="2"/>
  <c r="K95" i="2"/>
  <c r="G23" i="2"/>
  <c r="C23" i="2"/>
  <c r="D21" i="2"/>
  <c r="F20" i="2"/>
  <c r="G19" i="2"/>
  <c r="C19" i="2"/>
  <c r="D18" i="2"/>
  <c r="E17" i="2"/>
  <c r="F16" i="2"/>
  <c r="G15" i="2"/>
  <c r="C15" i="2"/>
  <c r="D14" i="2"/>
  <c r="E12" i="2"/>
  <c r="F11" i="2"/>
  <c r="G10" i="2"/>
  <c r="C10" i="2"/>
  <c r="D9" i="2"/>
  <c r="E8" i="2"/>
  <c r="F7" i="2"/>
  <c r="G6" i="2"/>
  <c r="C6" i="2"/>
  <c r="D5" i="2"/>
  <c r="B8" i="2"/>
  <c r="B12" i="2"/>
  <c r="B17" i="2"/>
  <c r="B16" i="2"/>
  <c r="B5" i="2"/>
  <c r="F23" i="2"/>
  <c r="G21" i="2"/>
  <c r="C21" i="2"/>
  <c r="E20" i="2"/>
  <c r="F19" i="2"/>
  <c r="G18" i="2"/>
  <c r="C18" i="2"/>
  <c r="D17" i="2"/>
  <c r="E16" i="2"/>
  <c r="F15" i="2"/>
  <c r="G14" i="2"/>
  <c r="C14" i="2"/>
  <c r="D12" i="2"/>
  <c r="E11" i="2"/>
  <c r="F10" i="2"/>
  <c r="G9" i="2"/>
  <c r="C9" i="2"/>
  <c r="D8" i="2"/>
  <c r="E7" i="2"/>
  <c r="F6" i="2"/>
  <c r="G5" i="2"/>
  <c r="C5" i="2"/>
  <c r="B9" i="2"/>
  <c r="B14" i="2"/>
  <c r="B18" i="2"/>
  <c r="B21" i="2"/>
  <c r="G8" i="2"/>
  <c r="C8" i="2"/>
  <c r="D7" i="2"/>
  <c r="E6" i="2"/>
  <c r="F5" i="2"/>
  <c r="G20" i="2"/>
  <c r="C20" i="2"/>
  <c r="D19" i="2"/>
  <c r="E18" i="2"/>
  <c r="F17" i="2"/>
  <c r="G16" i="2"/>
  <c r="C16" i="2"/>
  <c r="D15" i="2"/>
  <c r="E14" i="2"/>
  <c r="F12" i="2"/>
  <c r="G11" i="2"/>
  <c r="C11" i="2"/>
  <c r="D10" i="2"/>
  <c r="E9" i="2"/>
  <c r="F8" i="2"/>
  <c r="G7" i="2"/>
  <c r="C7" i="2"/>
  <c r="D6" i="2"/>
  <c r="E5" i="2"/>
  <c r="B7" i="2"/>
  <c r="B11" i="2"/>
  <c r="B20" i="2"/>
  <c r="E23" i="2"/>
  <c r="F21" i="2"/>
  <c r="D20" i="2"/>
  <c r="E19" i="2"/>
  <c r="F18" i="2"/>
  <c r="G17" i="2"/>
  <c r="C17" i="2"/>
  <c r="D16" i="2"/>
  <c r="E15" i="2"/>
  <c r="F14" i="2"/>
  <c r="G12" i="2"/>
  <c r="C12" i="2"/>
  <c r="D11" i="2"/>
  <c r="E10" i="2"/>
  <c r="F9" i="2"/>
  <c r="B6" i="2"/>
  <c r="B10" i="2"/>
  <c r="B15" i="2"/>
  <c r="B19" i="2"/>
  <c r="B23" i="2"/>
  <c r="D23" i="2"/>
  <c r="E21" i="2"/>
  <c r="K220" i="2"/>
  <c r="E24" i="2"/>
  <c r="C24" i="2"/>
  <c r="G24" i="2"/>
  <c r="D24" i="2"/>
  <c r="B24" i="2"/>
  <c r="C12" i="3"/>
  <c r="H12" i="3"/>
  <c r="F140" i="2" l="1"/>
  <c r="F24" i="2"/>
</calcChain>
</file>

<file path=xl/sharedStrings.xml><?xml version="1.0" encoding="utf-8"?>
<sst xmlns="http://schemas.openxmlformats.org/spreadsheetml/2006/main" count="3623" uniqueCount="445">
  <si>
    <t>AUSTRALASIAN BANK</t>
  </si>
  <si>
    <t>BANK OF AMERICA</t>
  </si>
  <si>
    <t>BANK OF ENGLAND</t>
  </si>
  <si>
    <t>BANKERS TRUST</t>
  </si>
  <si>
    <t>BANQUE NATIONAL DE PARIS</t>
  </si>
  <si>
    <t>BARCLAYS BANK</t>
  </si>
  <si>
    <t>CARSHALTON</t>
  </si>
  <si>
    <t>CATFORD STROLLERS</t>
  </si>
  <si>
    <t>CHASE MANHATTAN</t>
  </si>
  <si>
    <t>CITIBANK</t>
  </si>
  <si>
    <t>CIVIL SERVICE</t>
  </si>
  <si>
    <t>CLAPHAM OLD XAVERIANS</t>
  </si>
  <si>
    <t>COUTTS AND CO</t>
  </si>
  <si>
    <t>CROUCH END VAMPIRES</t>
  </si>
  <si>
    <t>EAST BARNET OLD GRAMMARIANS</t>
  </si>
  <si>
    <t>GLYN OLD BOYS</t>
  </si>
  <si>
    <t>GREENSIDE FC</t>
  </si>
  <si>
    <t>GRUNWALD FC</t>
  </si>
  <si>
    <t>HILL SAMUEL</t>
  </si>
  <si>
    <t>HONG KONG AND SHANGHAI BANK</t>
  </si>
  <si>
    <t>IBIS</t>
  </si>
  <si>
    <t>KEW ASSOCIATION</t>
  </si>
  <si>
    <t>KLEINWORT BENSON</t>
  </si>
  <si>
    <t>LENSBURY</t>
  </si>
  <si>
    <t>LLOYDS BANK</t>
  </si>
  <si>
    <t>MANUFACTURERS HANOVER TRUST</t>
  </si>
  <si>
    <t>MERTON</t>
  </si>
  <si>
    <t>MIDLAND BANK</t>
  </si>
  <si>
    <t>MILL HILL VILLAGE</t>
  </si>
  <si>
    <t>MORGAN GUARANTY</t>
  </si>
  <si>
    <t>NORSEMEN</t>
  </si>
  <si>
    <t>OLD ACTONIANS</t>
  </si>
  <si>
    <t>OLD ADDEYANS</t>
  </si>
  <si>
    <t>OLD BROMLEIANS</t>
  </si>
  <si>
    <t>OLD CHIGWELLIANS</t>
  </si>
  <si>
    <t>OLD COLFEIANS</t>
  </si>
  <si>
    <t>OLD ELYSIANS</t>
  </si>
  <si>
    <t>OLD ESTHAMEIANS</t>
  </si>
  <si>
    <t>OLD GRAMMARIANS</t>
  </si>
  <si>
    <t>OLD HAMPTONIANS</t>
  </si>
  <si>
    <t>OLD MONOVIANS</t>
  </si>
  <si>
    <t>OLD PARKONIANS</t>
  </si>
  <si>
    <t>OLD REIGATIANS</t>
  </si>
  <si>
    <t>OLD SALESIANS</t>
  </si>
  <si>
    <t>OLD STATIONERS</t>
  </si>
  <si>
    <t>OLD SUTTONIANS</t>
  </si>
  <si>
    <t>OLD THORNTONIANS</t>
  </si>
  <si>
    <t>OLD TIFFINIANS</t>
  </si>
  <si>
    <t>OLD WILSONIANS</t>
  </si>
  <si>
    <t>PARKFIELD</t>
  </si>
  <si>
    <t>PEARL ASSURANCE</t>
  </si>
  <si>
    <t>POLYTECHNIC</t>
  </si>
  <si>
    <t>ROYAL BANK OF SCOTLAND</t>
  </si>
  <si>
    <t>SAMUEL MONTAGU</t>
  </si>
  <si>
    <t>SKANDINAVISKA BANKEN</t>
  </si>
  <si>
    <t>SOUTH BANK POLYTECHNIC</t>
  </si>
  <si>
    <t>SOUTHGATE OLYMPIC</t>
  </si>
  <si>
    <t>SOUTHSIDE FC</t>
  </si>
  <si>
    <t>STANDARD BANK</t>
  </si>
  <si>
    <t>STANDARD CHARTERED</t>
  </si>
  <si>
    <t>STOCK EXCHANGE</t>
  </si>
  <si>
    <t>STONELEIGH</t>
  </si>
  <si>
    <t>SUN 5</t>
  </si>
  <si>
    <t>SWISS BANKS</t>
  </si>
  <si>
    <t>TANSLEY</t>
  </si>
  <si>
    <t>TEMPLE BAR</t>
  </si>
  <si>
    <t>THOMAS COOK</t>
  </si>
  <si>
    <t>THOS COOK</t>
  </si>
  <si>
    <t>THOS COOKS</t>
  </si>
  <si>
    <t>TRADE DEVELOPMENT</t>
  </si>
  <si>
    <t>UDT</t>
  </si>
  <si>
    <t>ULYSSES</t>
  </si>
  <si>
    <t>UNILEVER</t>
  </si>
  <si>
    <t>UNION BANK OF SWITZERLAND</t>
  </si>
  <si>
    <t>UNITED DOMINIONS TRUST</t>
  </si>
  <si>
    <t>VARNDEAN GRAMMAR SCHOOL</t>
  </si>
  <si>
    <t>WARLINGHAM</t>
  </si>
  <si>
    <t>WEST WICKHAM</t>
  </si>
  <si>
    <t>WILLIAMS &amp; GLYNS</t>
  </si>
  <si>
    <t>WILLIAMS AND GLYNS</t>
  </si>
  <si>
    <t>WINCHMORE HILL</t>
  </si>
  <si>
    <t>WITAN</t>
  </si>
  <si>
    <t>WOOD GREEN OLD BOYS</t>
  </si>
  <si>
    <t>WOOLWICH POLYTECHNIC</t>
  </si>
  <si>
    <t>1ST XI</t>
  </si>
  <si>
    <t>-</t>
  </si>
  <si>
    <t>DATE</t>
  </si>
  <si>
    <t>OPPOSITION</t>
  </si>
  <si>
    <t xml:space="preserve"> COMPETITION</t>
  </si>
  <si>
    <t>VENUE</t>
  </si>
  <si>
    <t>RESULT</t>
  </si>
  <si>
    <t>F</t>
  </si>
  <si>
    <t>A</t>
  </si>
  <si>
    <t>RES XI</t>
  </si>
  <si>
    <t>3RD XI</t>
  </si>
  <si>
    <t>4TH XI</t>
  </si>
  <si>
    <t>5TH XI</t>
  </si>
  <si>
    <t>6TH XI</t>
  </si>
  <si>
    <t>7TH XI</t>
  </si>
  <si>
    <t>8TH XI</t>
  </si>
  <si>
    <t>A XI</t>
  </si>
  <si>
    <t>B XI</t>
  </si>
  <si>
    <t>C XI</t>
  </si>
  <si>
    <t>D XI</t>
  </si>
  <si>
    <t>E XI</t>
  </si>
  <si>
    <t>F  XI</t>
  </si>
  <si>
    <t>REP  XI</t>
  </si>
  <si>
    <t>BANK OF IRELAND</t>
  </si>
  <si>
    <t>TRUSTEE SAVINGS BANK</t>
  </si>
  <si>
    <t>NWB 7TH XI</t>
  </si>
  <si>
    <t>BANK OF CREDIT AND COMMERCE INTL</t>
  </si>
  <si>
    <t>BANK OF SCOTLAND</t>
  </si>
  <si>
    <t>NEDBANK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</si>
  <si>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</si>
  <si>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</si>
  <si>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</si>
  <si>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</si>
  <si>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</si>
  <si>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</si>
  <si>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</si>
  <si>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</si>
  <si>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</si>
  <si>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</si>
  <si>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</si>
  <si>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</si>
  <si>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Totals</t>
  </si>
  <si>
    <t>By Opposition</t>
  </si>
  <si>
    <t>Win %</t>
  </si>
  <si>
    <t>LATYMER OLD BOYS</t>
  </si>
  <si>
    <t>Total</t>
  </si>
  <si>
    <t>LONDON BANKS FA DIVISION ONE</t>
  </si>
  <si>
    <t>CLUB</t>
  </si>
  <si>
    <t>PL</t>
  </si>
  <si>
    <t xml:space="preserve">Aga </t>
  </si>
  <si>
    <t>Pts</t>
  </si>
  <si>
    <t>NATIONAL WESTMINSTER BANK</t>
  </si>
  <si>
    <t>LONDON BANKS FA DIVISION TWO</t>
  </si>
  <si>
    <t>SOUTHERN AMATEUR LEAGUE - RESERVE SECTION DIVISION ONE</t>
  </si>
  <si>
    <t>LONDON BANKS FA DIVISION THREE</t>
  </si>
  <si>
    <t>LONDON BANKS FA DIVISION FOUR</t>
  </si>
  <si>
    <t>LONDON BANKS FA DIVISION FIVE</t>
  </si>
  <si>
    <t>SOUTHERN AMATEUR LEAGUE - FIFTH TEAM SECTION DIVISION TWO</t>
  </si>
  <si>
    <t>LONDON BANKS FA DIVISION SIX</t>
  </si>
  <si>
    <t>SOUTHERN AMATEUR LEAGUE - SIXTH TEAM SECTION DIVISION ONE</t>
  </si>
  <si>
    <t>SOUTHERN AMATEUR LEAGUE - SEVENTH TEAM SECTION DIVISION ONE</t>
  </si>
  <si>
    <t>SOUTHERN AMATEUR LEAGUE - THIRD TEAM SECTION DIVISION ONE</t>
  </si>
  <si>
    <t>SOUTHERN AMATEUR LEAGUE - SENIOR SECTION DIVISION ONE</t>
  </si>
  <si>
    <t>SOUTHERN AMATEUR LEAGUE - EIGHTH TEAM SECTION DIVISION ONE</t>
  </si>
  <si>
    <t>WESTPAC</t>
  </si>
  <si>
    <t>ANZ</t>
  </si>
  <si>
    <t>FRIENDLY</t>
  </si>
  <si>
    <t>LEAGUE</t>
  </si>
  <si>
    <t>H</t>
  </si>
  <si>
    <t>CAS XI</t>
  </si>
  <si>
    <t>SUN XI</t>
  </si>
  <si>
    <t>G XI</t>
  </si>
  <si>
    <t>9TH XI</t>
  </si>
  <si>
    <t>CUP</t>
  </si>
  <si>
    <t>HAILSHAM TOWN</t>
  </si>
  <si>
    <t>HAMPSTEAD HEATHENS</t>
  </si>
  <si>
    <t>ALLIED IRISH</t>
  </si>
  <si>
    <t>OLD GROCERS</t>
  </si>
  <si>
    <t>HADLEY</t>
  </si>
  <si>
    <t>VALLEY SPORTS</t>
  </si>
  <si>
    <t>OLD MANORIANS</t>
  </si>
  <si>
    <t>NWB B XI</t>
  </si>
  <si>
    <t>OLD PARMITERIANS</t>
  </si>
  <si>
    <t>BRITISH PETROLEUM</t>
  </si>
  <si>
    <t>OLD SALVATORIANS</t>
  </si>
  <si>
    <t>NWB D XI</t>
  </si>
  <si>
    <t>NWB 8TH XI</t>
  </si>
  <si>
    <t>OLD FINCHLEIANS</t>
  </si>
  <si>
    <t>CREDIT SUISSE</t>
  </si>
  <si>
    <t>DODDINGHURST OLYMPIC</t>
  </si>
  <si>
    <t>NWB 5TH XI</t>
  </si>
  <si>
    <t>C HOARE AND CO</t>
  </si>
  <si>
    <t>SWISS BANK INTERNATIONAL</t>
  </si>
  <si>
    <t>OAKDALE ATHLETIC</t>
  </si>
  <si>
    <t>NWB G XI</t>
  </si>
  <si>
    <t>BANQUE INDOSUEZ</t>
  </si>
  <si>
    <t>NWB F XI</t>
  </si>
  <si>
    <t>UPMINSTER</t>
  </si>
  <si>
    <t>BLACKHEATH WANDERERS</t>
  </si>
  <si>
    <t>PUTNEY ATHLETIC</t>
  </si>
  <si>
    <t>ARSENAL</t>
  </si>
  <si>
    <t>GWR</t>
  </si>
  <si>
    <t>OLD HARRODIANS</t>
  </si>
  <si>
    <t>WICKHAM PARK</t>
  </si>
  <si>
    <t>ACCESS</t>
  </si>
  <si>
    <t>LONDON BANKS COMMITTEE</t>
  </si>
  <si>
    <t>GRAFTON FC</t>
  </si>
  <si>
    <t>DISTILLERS</t>
  </si>
  <si>
    <t>DRESDNER BANK</t>
  </si>
  <si>
    <t>BANK OF ICELAND</t>
  </si>
  <si>
    <t>WOLLATON</t>
  </si>
  <si>
    <t>TIBSHELF OLD BOYS</t>
  </si>
  <si>
    <t>DERBYSHIRE AMATEURS</t>
  </si>
  <si>
    <t>BRUNTS OLD BOYS</t>
  </si>
  <si>
    <t>OLD ELIZABETHANS 8-A-SIDE TOURNAMENT</t>
  </si>
  <si>
    <t>WINNERS</t>
  </si>
  <si>
    <t>CTRUSTEE SAVINGS BANK</t>
  </si>
  <si>
    <t>SOUTHERN AMATEUR LEAGUE - FOURTH TEAM SECTION DIVISION ONE</t>
  </si>
  <si>
    <t>SOUTHERN AMATEUR LEAGUE - EIGHTH TEAM SECTION DIVISION TWO</t>
  </si>
  <si>
    <t>NATIONAL WESTMINSTER BANK 9TH</t>
  </si>
  <si>
    <t>HONG KONG AND SHANGHAI</t>
  </si>
  <si>
    <t>NATIONAL WESTMINSTER BANK F XI</t>
  </si>
  <si>
    <t>NATIONAL WESTMINSTER BANK G XI</t>
  </si>
  <si>
    <t>ROLL OF HONOUR SEASON 1987/88</t>
  </si>
  <si>
    <t>SEASON 1987/88 FINAL LEAGUE TABLES</t>
  </si>
  <si>
    <t>SEASON 1987/88 SUMMARY</t>
  </si>
  <si>
    <t>SEASON 1987/88 GOALSCORERS</t>
  </si>
  <si>
    <t>ROYAL BANK OF SCOTLAND*</t>
  </si>
  <si>
    <t>BANKERS TRUST*</t>
  </si>
  <si>
    <t>* - 1 Pt Deduction</t>
  </si>
  <si>
    <t>SCOTT M</t>
  </si>
  <si>
    <t>DUNCKLEY</t>
  </si>
  <si>
    <t>MORRIS</t>
  </si>
  <si>
    <t>RIDLEY</t>
  </si>
  <si>
    <t>ALEXANDER</t>
  </si>
  <si>
    <t>MOON</t>
  </si>
  <si>
    <t>RYAN</t>
  </si>
  <si>
    <t>JOHNSON S</t>
  </si>
  <si>
    <t>RANDALL</t>
  </si>
  <si>
    <t>BARNES</t>
  </si>
  <si>
    <t>LIBURD</t>
  </si>
  <si>
    <t>WIGGINS</t>
  </si>
  <si>
    <t>GOLDSMITH</t>
  </si>
  <si>
    <t>PRINCE</t>
  </si>
  <si>
    <t>SEDDON</t>
  </si>
  <si>
    <t>REVELL</t>
  </si>
  <si>
    <t>BOLTON</t>
  </si>
  <si>
    <t>ROGERS</t>
  </si>
  <si>
    <t>KENNETT</t>
  </si>
  <si>
    <t>BAYS</t>
  </si>
  <si>
    <t>WYLDE</t>
  </si>
  <si>
    <t>HAMBIDGE</t>
  </si>
  <si>
    <t>ROSS</t>
  </si>
  <si>
    <t>OG</t>
  </si>
  <si>
    <t>INGRAM</t>
  </si>
  <si>
    <t>HODSON</t>
  </si>
  <si>
    <t>DAVIES P</t>
  </si>
  <si>
    <t>ROBBINS</t>
  </si>
  <si>
    <t>BROWN S</t>
  </si>
  <si>
    <t>BROWN A</t>
  </si>
  <si>
    <t>BASCOMBE</t>
  </si>
  <si>
    <t>CLARKE K</t>
  </si>
  <si>
    <t>TREACEY</t>
  </si>
  <si>
    <t>POLLOCK</t>
  </si>
  <si>
    <t>FIELD M</t>
  </si>
  <si>
    <t>PAGGARD</t>
  </si>
  <si>
    <t>DODDS</t>
  </si>
  <si>
    <t>CHATER</t>
  </si>
  <si>
    <t>QUINQUENEL</t>
  </si>
  <si>
    <t>HORNE</t>
  </si>
  <si>
    <t>RAMSAY</t>
  </si>
  <si>
    <t>SHERMER</t>
  </si>
  <si>
    <t>SELLEY</t>
  </si>
  <si>
    <t>WALSH</t>
  </si>
  <si>
    <t>PERRY</t>
  </si>
  <si>
    <t>PERRETT R</t>
  </si>
  <si>
    <t>STREET I</t>
  </si>
  <si>
    <t>MODENA</t>
  </si>
  <si>
    <t>MCGUIRE</t>
  </si>
  <si>
    <t>STEVENS R</t>
  </si>
  <si>
    <t>DODSON</t>
  </si>
  <si>
    <t>WILLIAMS M</t>
  </si>
  <si>
    <t>HUNT</t>
  </si>
  <si>
    <t>GRIEVES</t>
  </si>
  <si>
    <t>MAGUIRE</t>
  </si>
  <si>
    <t>DUBRAS</t>
  </si>
  <si>
    <t>CAHALANE</t>
  </si>
  <si>
    <t>MCGEE</t>
  </si>
  <si>
    <t>RAM</t>
  </si>
  <si>
    <t>WESTROPE</t>
  </si>
  <si>
    <t>ARNOLD D</t>
  </si>
  <si>
    <t>WOODHEAD</t>
  </si>
  <si>
    <t>SCOTT R</t>
  </si>
  <si>
    <t>HATTON</t>
  </si>
  <si>
    <t>REID</t>
  </si>
  <si>
    <t>GALLAGHER</t>
  </si>
  <si>
    <t>BRYCE</t>
  </si>
  <si>
    <t>FAHEY</t>
  </si>
  <si>
    <t>CHARLES</t>
  </si>
  <si>
    <t>TOFT</t>
  </si>
  <si>
    <t>BENWELL</t>
  </si>
  <si>
    <t>MAWSON</t>
  </si>
  <si>
    <t>SELWYN</t>
  </si>
  <si>
    <t>RAYNER</t>
  </si>
  <si>
    <t>PALMER A</t>
  </si>
  <si>
    <t>GILMAN</t>
  </si>
  <si>
    <t>JONES</t>
  </si>
  <si>
    <t>VEALE</t>
  </si>
  <si>
    <t>JONES M</t>
  </si>
  <si>
    <t>GUSTAVINA</t>
  </si>
  <si>
    <t>BOAS</t>
  </si>
  <si>
    <t>DAVIDSON P</t>
  </si>
  <si>
    <t>PALMER P</t>
  </si>
  <si>
    <t>MOREZ</t>
  </si>
  <si>
    <t>THEOBALD</t>
  </si>
  <si>
    <t>TOM</t>
  </si>
  <si>
    <t>HOBBY</t>
  </si>
  <si>
    <t>MIDDLETON</t>
  </si>
  <si>
    <t>ANDERSON</t>
  </si>
  <si>
    <t>MARTIN D</t>
  </si>
  <si>
    <t>TURTLE</t>
  </si>
  <si>
    <t>THOMAS D</t>
  </si>
  <si>
    <t>LEE M</t>
  </si>
  <si>
    <t>MCCLUNE</t>
  </si>
  <si>
    <t>HENRY</t>
  </si>
  <si>
    <t>MOXON</t>
  </si>
  <si>
    <t>EVANS</t>
  </si>
  <si>
    <t>COCKS</t>
  </si>
  <si>
    <t>CUNNINGHAM</t>
  </si>
  <si>
    <t>WILLIAMS B</t>
  </si>
  <si>
    <t>COGAN</t>
  </si>
  <si>
    <t>BASSETT</t>
  </si>
  <si>
    <t>UNKNOWN</t>
  </si>
  <si>
    <t>MCKENZIE</t>
  </si>
  <si>
    <t>PEAK</t>
  </si>
  <si>
    <t>WINN</t>
  </si>
  <si>
    <t>GRIFFITHS</t>
  </si>
  <si>
    <t>O'DRISCOLL</t>
  </si>
  <si>
    <t>FLYNN</t>
  </si>
  <si>
    <t>SHEARS</t>
  </si>
  <si>
    <t>HARRIGAN</t>
  </si>
  <si>
    <t>KENT</t>
  </si>
  <si>
    <t>BOAG</t>
  </si>
  <si>
    <t>JACOBS</t>
  </si>
  <si>
    <t>PLUMB</t>
  </si>
  <si>
    <t>CECIL</t>
  </si>
  <si>
    <t>CUOZZO</t>
  </si>
  <si>
    <t>HARRIS ROB</t>
  </si>
  <si>
    <t>FIELD S</t>
  </si>
  <si>
    <t>TROWELL</t>
  </si>
  <si>
    <t>LEPINE</t>
  </si>
  <si>
    <t>MACTAGGART</t>
  </si>
  <si>
    <t>HAWES</t>
  </si>
  <si>
    <t>SMITH S</t>
  </si>
  <si>
    <t>NEWNHAM</t>
  </si>
  <si>
    <t>PERRETT D</t>
  </si>
  <si>
    <t>BATTERBURY</t>
  </si>
  <si>
    <t>BAULCH</t>
  </si>
  <si>
    <t>LAWRENCE</t>
  </si>
  <si>
    <t>LACK</t>
  </si>
  <si>
    <t>LIVINGSTONE</t>
  </si>
  <si>
    <t>TRINDER</t>
  </si>
  <si>
    <t>WHITE</t>
  </si>
  <si>
    <t>GASKELL</t>
  </si>
  <si>
    <t>GLOVER</t>
  </si>
  <si>
    <t>WATSON</t>
  </si>
  <si>
    <t>GREEN</t>
  </si>
  <si>
    <t>NEWMAN</t>
  </si>
  <si>
    <t>SULLIVAN</t>
  </si>
  <si>
    <t>SEDDOON</t>
  </si>
  <si>
    <t>POWELL</t>
  </si>
  <si>
    <t>WINTER</t>
  </si>
  <si>
    <t>BURROWS</t>
  </si>
  <si>
    <t>COUZZO</t>
  </si>
  <si>
    <t>COTTAM</t>
  </si>
  <si>
    <t>BELDON</t>
  </si>
  <si>
    <t>HOOLE</t>
  </si>
  <si>
    <t>LAMBERT</t>
  </si>
  <si>
    <t>NIELAN</t>
  </si>
  <si>
    <t>BERRY</t>
  </si>
  <si>
    <t>TAYLOR G</t>
  </si>
  <si>
    <t>MEADOWS</t>
  </si>
  <si>
    <t>GABBITAS</t>
  </si>
  <si>
    <t>RIORDAN J</t>
  </si>
  <si>
    <t>RIORDAN M</t>
  </si>
  <si>
    <t>HIBBITT</t>
  </si>
  <si>
    <t>CLARKE S</t>
  </si>
  <si>
    <t>HALSALL</t>
  </si>
  <si>
    <t>LEE D</t>
  </si>
  <si>
    <t>LEE J</t>
  </si>
  <si>
    <t>SHORT</t>
  </si>
  <si>
    <t>STOCKER</t>
  </si>
  <si>
    <t>HOSKINS</t>
  </si>
  <si>
    <t>TANNER</t>
  </si>
  <si>
    <t>TWINE</t>
  </si>
  <si>
    <t>HORSLEY</t>
  </si>
  <si>
    <t>SMITH M</t>
  </si>
  <si>
    <t>LENG</t>
  </si>
  <si>
    <t>LOMAS</t>
  </si>
  <si>
    <t>JONES G</t>
  </si>
  <si>
    <t>SMITH M A</t>
  </si>
  <si>
    <t>THOMPSON R</t>
  </si>
  <si>
    <t>MANNING</t>
  </si>
  <si>
    <t>FUGE</t>
  </si>
  <si>
    <t>LEONARD</t>
  </si>
  <si>
    <t>DEACON</t>
  </si>
  <si>
    <t>CRISP</t>
  </si>
  <si>
    <t>HOGAN</t>
  </si>
  <si>
    <t>HARWOOD</t>
  </si>
  <si>
    <t>THOMPSON</t>
  </si>
  <si>
    <t>SCORERS</t>
  </si>
  <si>
    <t>CLEMENTS</t>
  </si>
  <si>
    <t>ADAMS R</t>
  </si>
  <si>
    <t>SMITH P</t>
  </si>
  <si>
    <t>SERVICE</t>
  </si>
  <si>
    <t>ADAMS</t>
  </si>
  <si>
    <t>BEER</t>
  </si>
  <si>
    <t>WHITE S</t>
  </si>
  <si>
    <t>HYLAND</t>
  </si>
  <si>
    <t>DOYLE</t>
  </si>
  <si>
    <t>WILSON M</t>
  </si>
  <si>
    <t>CHRISTIAN</t>
  </si>
  <si>
    <t>ATKINSON</t>
  </si>
  <si>
    <t>AXCELL</t>
  </si>
  <si>
    <t>GINN</t>
  </si>
  <si>
    <t>O'NEILL</t>
  </si>
  <si>
    <t>MACDONALD J</t>
  </si>
  <si>
    <t>PAWLEY</t>
  </si>
  <si>
    <t>MCMANN</t>
  </si>
  <si>
    <t>COOKE I</t>
  </si>
  <si>
    <t>GRANT</t>
  </si>
  <si>
    <t>DIMOND</t>
  </si>
  <si>
    <t>SMART</t>
  </si>
  <si>
    <t>WHEATLEY</t>
  </si>
  <si>
    <t>MCLAY</t>
  </si>
  <si>
    <t>COOPER S</t>
  </si>
  <si>
    <t>CLARKE D</t>
  </si>
  <si>
    <t>LEEN</t>
  </si>
  <si>
    <t>NEWTON</t>
  </si>
  <si>
    <t>WJEATLEY</t>
  </si>
  <si>
    <t>PALMER J</t>
  </si>
  <si>
    <t>MOORE S</t>
  </si>
  <si>
    <t>WAREING</t>
  </si>
  <si>
    <t>HAWKES</t>
  </si>
  <si>
    <t>CRAWFORD</t>
  </si>
  <si>
    <t>SLEVIN</t>
  </si>
  <si>
    <t>DUBERY</t>
  </si>
  <si>
    <t>NATIONAL WESTMINSTER BANK AFC RESULTS FOR SEASON 1987/88</t>
  </si>
  <si>
    <t>GRAFTON</t>
  </si>
  <si>
    <t>Club</t>
  </si>
  <si>
    <t xml:space="preserve">A XI </t>
  </si>
  <si>
    <t xml:space="preserve">6TH XI </t>
  </si>
  <si>
    <t xml:space="preserve"> RUNNERS UP</t>
  </si>
  <si>
    <t xml:space="preserve">7TH XI </t>
  </si>
  <si>
    <t xml:space="preserve"> CHAMPIONS</t>
  </si>
  <si>
    <t xml:space="preserve">8TH XI </t>
  </si>
  <si>
    <t>LBFA - SIX-A-SIDE - WINNERS</t>
  </si>
  <si>
    <t xml:space="preserve"> LONDON BANKS SENIOR PLATE - WINNERS</t>
  </si>
  <si>
    <t xml:space="preserve"> SAL SEVENTH TEAM SECTION DIVISION ONE - CHAMPIONS</t>
  </si>
  <si>
    <t xml:space="preserve"> SAL SIXTH TEAM SECTION DIVISION ONE - RUNNERS UP</t>
  </si>
  <si>
    <t xml:space="preserve"> SAL EIGHTH TEAM SECTION DIVISION ONE - RUNNERS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</si>
</sst>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2060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1" applyFont="1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4" fontId="6" fillId="0" borderId="0" xfId="1" applyNumberFormat="1" applyFont="1" applyAlignment="1">
      <alignment horizontal="left" wrapText="1"/>
    </xf>
    <xf numFmtId="0" fontId="6" fillId="0" borderId="0" xfId="1" applyFont="1" applyAlignment="1">
      <alignment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1" xfId="0" applyFont="1" applyBorder="1"/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4" xfId="2" applyFont="1" applyBorder="1" applyAlignment="1">
      <alignment horizontal="center"/>
    </xf>
    <xf numFmtId="0" fontId="5" fillId="0" borderId="0" xfId="1" applyFont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Border="1"/>
    <xf numFmtId="0" fontId="0" fillId="0" borderId="6" xfId="0" applyBorder="1"/>
    <xf numFmtId="0" fontId="0" fillId="0" borderId="0" xfId="0" applyAlignment="1">
      <alignment vertical="center"/>
    </xf>
    <xf numFmtId="14" fontId="13" fillId="0" borderId="1" xfId="1" applyNumberFormat="1" applyFont="1" applyBorder="1" applyAlignment="1">
      <alignment horizontal="left" wrapText="1"/>
    </xf>
    <xf numFmtId="0" fontId="13" fillId="0" borderId="1" xfId="1" applyFont="1" applyBorder="1" applyAlignment="1">
      <alignment wrapText="1"/>
    </xf>
    <xf numFmtId="0" fontId="14" fillId="0" borderId="1" xfId="0" applyFont="1" applyBorder="1"/>
    <xf numFmtId="14" fontId="14" fillId="0" borderId="1" xfId="0" applyNumberFormat="1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1" fontId="0" fillId="0" borderId="0" xfId="0" applyNumberFormat="1"/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0" xfId="0" applyFont="1"/>
    <xf numFmtId="164" fontId="0" fillId="0" borderId="0" xfId="0" applyNumberFormat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6" fillId="0" borderId="0" xfId="1" applyNumberFormat="1" applyFont="1" applyAlignment="1">
      <alignment horizontal="left" wrapText="1"/>
    </xf>
    <xf numFmtId="164" fontId="16" fillId="0" borderId="0" xfId="0" applyNumberFormat="1" applyFont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0" fontId="5" fillId="0" borderId="0" xfId="1" applyFont="1" applyAlignment="1">
      <alignment horizontal="right" wrapText="1"/>
    </xf>
    <xf numFmtId="0" fontId="18" fillId="0" borderId="8" xfId="0" applyFont="1" applyBorder="1" applyAlignment="1">
      <alignment horizontal="left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8" fillId="3" borderId="0" xfId="0" applyFont="1" applyFill="1" applyAlignment="1">
      <alignment horizontal="right"/>
    </xf>
    <xf numFmtId="0" fontId="12" fillId="3" borderId="0" xfId="1" applyFont="1" applyFill="1" applyAlignment="1">
      <alignment horizontal="right" wrapText="1"/>
    </xf>
    <xf numFmtId="0" fontId="17" fillId="2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1" applyFont="1" applyFill="1" applyAlignment="1">
      <alignment horizontal="center" wrapText="1"/>
    </xf>
    <xf numFmtId="0" fontId="12" fillId="3" borderId="0" xfId="1" applyFont="1" applyFill="1" applyAlignment="1">
      <alignment horizontal="left" wrapText="1"/>
    </xf>
    <xf numFmtId="0" fontId="5" fillId="0" borderId="0" xfId="1" applyFont="1" applyAlignment="1">
      <alignment horizontal="left" wrapText="1"/>
    </xf>
  </cellXfs>
  <cellStyles count="3">
    <cellStyle name="Normal" xfId="0" builtinId="0"/>
    <cellStyle name="Normal_Sheet1" xfId="1" xr:uid="{29C3EDAA-5B35-4360-8908-7143EF56EE15}"/>
    <cellStyle name="Percent" xfId="2" builtinId="5"/>
  </cellStyles>
  <dxfs count="10">
    <dxf>
      <border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y Francis" refreshedDate="43979.477729398146" createdVersion="6" refreshedVersion="6" minRefreshableVersion="3" recordCount="217" xr:uid="{DA3F31AD-2370-4E7A-ABDA-B499FBAB20D2}">
  <cacheSource type="worksheet">
    <worksheetSource ref="J3:K219" sheet=" Season Summary"/>
  </cacheSource>
  <cacheFields count="2">
    <cacheField name="Player" numFmtId="0">
      <sharedItems containsBlank="1" count="353">
        <s v="ADAMS"/>
        <s v="ADAMS R"/>
        <s v="ALEXANDER"/>
        <s v="ANDERSON"/>
        <s v="ARNOLD D"/>
        <s v="ATKINSON"/>
        <s v="AXCELL"/>
        <s v="BARNES"/>
        <s v="BASCOMBE"/>
        <s v="BASSETT"/>
        <s v="BATTERBURY"/>
        <s v="BAULCH"/>
        <s v="BAYS"/>
        <s v="BEER"/>
        <s v="BELDON"/>
        <s v="BENWELL"/>
        <s v="BERRY"/>
        <s v="BOAG"/>
        <s v="BOAS"/>
        <s v="BOLTON"/>
        <s v="BROWN A"/>
        <s v="BROWN S"/>
        <s v="BRYCE"/>
        <s v="BURROWS"/>
        <s v="CAHALANE"/>
        <s v="CECIL"/>
        <s v="CHARLES"/>
        <s v="CHATER"/>
        <s v="CHRISTIAN"/>
        <s v="CLARKE D"/>
        <s v="CLARKE K"/>
        <s v="CLARKE S"/>
        <s v="CLEMENTS"/>
        <s v="COCKS"/>
        <s v="COGAN"/>
        <s v="COOKE I"/>
        <s v="COOPER S"/>
        <s v="COTTAM"/>
        <s v="COUZZO"/>
        <s v="CRAWFORD"/>
        <s v="CRISP"/>
        <s v="CUNNINGHAM"/>
        <s v="CUOZZO"/>
        <s v="DAVIDSON P"/>
        <s v="DAVIES P"/>
        <s v="DEACON"/>
        <s v="DIMOND"/>
        <s v="DODDS"/>
        <s v="DODSON"/>
        <s v="DOYLE"/>
        <s v="DUBERY"/>
        <s v="DUBRAS"/>
        <s v="DUNCKLEY"/>
        <s v="EVANS"/>
        <s v="FAHEY"/>
        <s v="FIELD M"/>
        <s v="FIELD S"/>
        <s v="FLYNN"/>
        <s v="FUGE"/>
        <s v="GABBITAS"/>
        <s v="GALLAGHER"/>
        <s v="GASKELL"/>
        <s v="GILMAN"/>
        <s v="GINN"/>
        <s v="GLOVER"/>
        <s v="GOLDSMITH"/>
        <s v="GRANT"/>
        <s v="GREEN"/>
        <s v="GRIEVES"/>
        <s v="GRIFFITHS"/>
        <s v="GUSTAVINA"/>
        <s v="HALSALL"/>
        <s v="HAMBIDGE"/>
        <s v="HARRIGAN"/>
        <s v="HARRIS ROB"/>
        <s v="HARWOOD"/>
        <s v="HATTON"/>
        <s v="HAWES"/>
        <s v="HAWKES"/>
        <s v="HENRY"/>
        <s v="HIBBITT"/>
        <s v="HOBBY"/>
        <s v="HODSON"/>
        <s v="HOGAN"/>
        <s v="HOOLE"/>
        <s v="HORNE"/>
        <s v="HORSLEY"/>
        <s v="HOSKINS"/>
        <s v="HUNT"/>
        <s v="HYLAND"/>
        <s v="INGRAM"/>
        <s v="JACOBS"/>
        <s v="JOHNSON S"/>
        <s v="JONES"/>
        <s v="JONES G"/>
        <s v="JONES M"/>
        <s v="KENNETT"/>
        <s v="KENT"/>
        <s v="LACK"/>
        <s v="LAMBERT"/>
        <s v="LAWRENCE"/>
        <s v="LEE D"/>
        <s v="LEE J"/>
        <s v="LEE M"/>
        <s v="LEEN"/>
        <s v="LENG"/>
        <s v="LEONARD"/>
        <s v="LEPINE"/>
        <s v="LIBURD"/>
        <s v="LIVINGSTONE"/>
        <s v="LOMAS"/>
        <s v="MACDONALD J"/>
        <s v="MACTAGGART"/>
        <s v="MAGUIRE"/>
        <s v="MANNING"/>
        <s v="MARTIN D"/>
        <s v="MAWSON"/>
        <s v="MCCLUNE"/>
        <s v="MCGEE"/>
        <s v="MCGUIRE"/>
        <s v="MCKENZIE"/>
        <s v="MCLAY"/>
        <s v="MCMANN"/>
        <s v="MEADOWS"/>
        <s v="MIDDLETON"/>
        <s v="MODENA"/>
        <s v="MOON"/>
        <s v="MOORE S"/>
        <s v="MOREZ"/>
        <s v="MORRIS"/>
        <s v="MOXON"/>
        <s v="NEWMAN"/>
        <s v="NEWNHAM"/>
        <s v="NEWTON"/>
        <s v="NIELAN"/>
        <s v="O'DRISCOLL"/>
        <s v="OG"/>
        <s v="O'NEILL"/>
        <s v="PAGGARD"/>
        <s v="PALMER A"/>
        <s v="PALMER J"/>
        <s v="PALMER P"/>
        <s v="PAWLEY"/>
        <s v="PEAK"/>
        <s v="PERRETT D"/>
        <s v="PERRETT R"/>
        <s v="PERRY"/>
        <s v="PLUMB"/>
        <s v="POLLOCK"/>
        <s v="POWELL"/>
        <s v="PRINCE"/>
        <s v="QUINQUENEL"/>
        <s v="RAM"/>
        <s v="RAMSAY"/>
        <s v="RANDALL"/>
        <s v="RAYNER"/>
        <s v="REID"/>
        <s v="REVELL"/>
        <s v="RIDLEY"/>
        <s v="RIORDAN J"/>
        <s v="RIORDAN M"/>
        <s v="ROBBINS"/>
        <s v="ROGERS"/>
        <s v="ROSS"/>
        <s v="RYAN"/>
        <s v="SCOTT M"/>
        <s v="SCOTT R"/>
        <s v="SEDDON"/>
        <s v="SEDDOON"/>
        <s v="SELLEY"/>
        <s v="SELWYN"/>
        <s v="SERVICE"/>
        <s v="SHEARS"/>
        <s v="SHERMER"/>
        <s v="SHORT"/>
        <s v="SLEVIN"/>
        <s v="SMART"/>
        <s v="SMITH M"/>
        <s v="SMITH M A"/>
        <s v="SMITH P"/>
        <s v="SMITH S"/>
        <s v="STEVENS R"/>
        <s v="STOCKER"/>
        <s v="STREET I"/>
        <s v="SULLIVAN"/>
        <s v="TANNER"/>
        <s v="TAYLOR G"/>
        <s v="THEOBALD"/>
        <s v="THOMAS D"/>
        <s v="THOMPSON"/>
        <s v="THOMPSON R"/>
        <s v="TOFT"/>
        <s v="TOM"/>
        <s v="TREACEY"/>
        <s v="TRINDER"/>
        <s v="TROWELL"/>
        <s v="TURTLE"/>
        <s v="TWINE"/>
        <s v="UNKNOWN"/>
        <s v="VEALE"/>
        <s v="WALSH"/>
        <s v="WAREING"/>
        <s v="WATSON"/>
        <s v="WESTROPE"/>
        <s v="WHEATLEY"/>
        <s v="WHITE"/>
        <s v="WHITE S"/>
        <s v="WIGGINS"/>
        <s v="WILDE"/>
        <s v="WILLIAMS B"/>
        <s v="WILLIAMS M"/>
        <s v="WILSON M"/>
        <s v="WINN"/>
        <s v="WINTER"/>
        <s v="WJEATLEY"/>
        <s v="WOODHEAD"/>
        <s v="WYLDE"/>
        <s v="RUSSELL" u="1"/>
        <m u="1"/>
        <s v="LEE" u="1"/>
        <s v="CHAPMAN" u="1"/>
        <s v="JONES S" u="1"/>
        <s v="MILLER A" u="1"/>
        <s v="PEARCE" u="1"/>
        <s v="RIMMER" u="1"/>
        <s v="MCNEILL" u="1"/>
        <s v="STANDISH" u="1"/>
        <s v="CALDICOTT" u="1"/>
        <s v="LINDSAY-SMITH" u="1"/>
        <s v="DUCASSE" u="1"/>
        <s v="HANLEY" u="1"/>
        <s v="DAVIES D" u="1"/>
        <s v="CORRIGAN J" u="1"/>
        <s v="BOLDEN" u="1"/>
        <s v="MEAGER" u="1"/>
        <s v="MEATON" u="1"/>
        <s v="HARRISON I" u="1"/>
        <s v="PEDDLE" u="1"/>
        <s v="SIMON M" u="1"/>
        <s v="STURT" u="1"/>
        <s v="CLARK B" u="1"/>
        <s v="SCALES" u="1"/>
        <s v="GREEN G" u="1"/>
        <s v="HEWITT" u="1"/>
        <s v="GROGAN" u="1"/>
        <s v="BROOKS J" u="1"/>
        <s v="CAREW" u="1"/>
        <s v="RODGERS" u="1"/>
        <s v="FITCH" u="1"/>
        <s v="GRAY P" u="1"/>
        <s v="TODMAN" u="1"/>
        <s v="TONISSOO" u="1"/>
        <s v="HARDING R" u="1"/>
        <s v="JOWITT" u="1"/>
        <s v="GRANT G" u="1"/>
        <s v="CUNNANE" u="1"/>
        <s v="PERRY S" u="1"/>
        <s v="BRETT" u="1"/>
        <s v="DUGGAN" u="1"/>
        <s v="BURTON" u="1"/>
        <s v="MARSTON" u="1"/>
        <s v="TAYLOR R" u="1"/>
        <s v="DAVID" u="1"/>
        <s v="WOODBRIDGE" u="1"/>
        <s v="PAGE P" u="1"/>
        <s v="DAVIES M" u="1"/>
        <s v="GREENING" u="1"/>
        <s v="SIMMONS M" u="1"/>
        <s v="HEWER" u="1"/>
        <s v="WALSH P" u="1"/>
        <s v="MERRETT" u="1"/>
        <s v="VASS" u="1"/>
        <s v="HIBBERT" u="1"/>
        <s v="EDGINGTON" u="1"/>
        <s v="SPEED" u="1"/>
        <s v="SMITH J" u="1"/>
        <s v="DAVIDSON K" u="1"/>
        <s v="HAMDEN" u="1"/>
        <s v="DE SILVA" u="1"/>
        <s v="MCCNEILL" u="1"/>
        <s v="GALLACHER" u="1"/>
        <s v="HARRIS R" u="1"/>
        <s v="SIMON" u="1"/>
        <s v="HALKOU" u="1"/>
        <s v="HAMBIDGE K" u="1"/>
        <s v="MARTIN" u="1"/>
        <s v="NIX" u="1"/>
        <s v="SIMMONS" u="1"/>
        <s v="SIMON A" u="1"/>
        <s v="BAILEY K" u="1"/>
        <s v="MARTIN A" u="1"/>
        <s v="BARKER" u="1"/>
        <s v="ABBOTT" u="1"/>
        <s v="CRAWLEY" u="1"/>
        <s v="BRADSHAW" u="1"/>
        <s v="CROWTHER" u="1"/>
        <s v="HATCHMAN" u="1"/>
        <s v="COLLARD I" u="1"/>
        <s v="MACKINTOSH" u="1"/>
        <s v="HAINES" u="1"/>
        <s v="DAVIES G" u="1"/>
        <s v="MASTERS N" u="1"/>
        <s v="TYLER" u="1"/>
        <s v="BIRD" u="1"/>
        <s v="COSBY" u="1"/>
        <s v="MACKEN" u="1"/>
        <s v="COWLAND" u="1"/>
        <s v="FIELD" u="1"/>
        <s v="BARRETT P" u="1"/>
        <s v="JOHNSON M" u="1"/>
        <s v="FLEMING" u="1"/>
        <s v="STEVENS P" u="1"/>
        <s v="BARAN" u="1"/>
        <s v="DAVIS K" u="1"/>
        <s v="STEVENS C" u="1"/>
        <s v="JARVIE" u="1"/>
        <s v="NOCK" u="1"/>
        <s v="WORROW" u="1"/>
        <s v="PHIPPS" u="1"/>
        <s v="MARDEN" u="1"/>
        <s v="JAMES" u="1"/>
        <s v="DOBSON" u="1"/>
        <s v="BAILEY J" u="1"/>
        <s v="GUMMER" u="1"/>
        <s v="KASSIM" u="1"/>
        <s v="STONE" u="1"/>
        <s v="HUGHES J" u="1"/>
        <s v="HARRISON D" u="1"/>
        <s v="RELPH" u="1"/>
        <s v="BENJAMIN" u="1"/>
        <s v="NICHOLLS" u="1"/>
        <s v="PONSFORD" u="1"/>
        <s v="THORNTON" u="1"/>
        <s v="AYLOTT" u="1"/>
        <s v="CUDWORTH" u="1"/>
        <s v="DAINTREE" u="1"/>
        <s v="MURRAY" u="1"/>
        <s v="CORRIGAN R" u="1"/>
        <s v="NOLAN" u="1"/>
        <s v="WILLIAMS P" u="1"/>
        <s v="BELL M" u="1"/>
        <s v="PAGE D" u="1"/>
        <s v="HAMBIDGE D" u="1"/>
        <s v="BURBAGE" u="1"/>
        <s v="MATTHEWS" u="1"/>
        <s v="WESTON" u="1"/>
        <s v="SMITH A" u="1"/>
        <s v="WEBB A" u="1"/>
        <s v="EVE" u="1"/>
        <s v="MOLLOY" u="1"/>
        <s v="ROGERS P" u="1"/>
        <s v="DAVIES J" u="1"/>
        <s v="GRANT S" u="1"/>
      </sharedItems>
    </cacheField>
    <cacheField name="Goals Scored" numFmtId="0">
      <sharedItems containsSemiMixedTypes="0" containsString="0" containsNumber="1" containsInteger="1" minValue="0" maxValue="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x v="0"/>
    <n v="5"/>
  </r>
  <r>
    <x v="1"/>
    <n v="3"/>
  </r>
  <r>
    <x v="2"/>
    <n v="11"/>
  </r>
  <r>
    <x v="3"/>
    <n v="8"/>
  </r>
  <r>
    <x v="4"/>
    <n v="9"/>
  </r>
  <r>
    <x v="5"/>
    <n v="1"/>
  </r>
  <r>
    <x v="6"/>
    <n v="1"/>
  </r>
  <r>
    <x v="7"/>
    <n v="1"/>
  </r>
  <r>
    <x v="8"/>
    <n v="9"/>
  </r>
  <r>
    <x v="9"/>
    <n v="5"/>
  </r>
  <r>
    <x v="10"/>
    <n v="9"/>
  </r>
  <r>
    <x v="11"/>
    <n v="1"/>
  </r>
  <r>
    <x v="12"/>
    <n v="3"/>
  </r>
  <r>
    <x v="13"/>
    <n v="2"/>
  </r>
  <r>
    <x v="14"/>
    <n v="2"/>
  </r>
  <r>
    <x v="15"/>
    <n v="1"/>
  </r>
  <r>
    <x v="16"/>
    <n v="6"/>
  </r>
  <r>
    <x v="17"/>
    <n v="9"/>
  </r>
  <r>
    <x v="18"/>
    <n v="4"/>
  </r>
  <r>
    <x v="19"/>
    <n v="4"/>
  </r>
  <r>
    <x v="20"/>
    <n v="6"/>
  </r>
  <r>
    <x v="21"/>
    <n v="9"/>
  </r>
  <r>
    <x v="22"/>
    <n v="12"/>
  </r>
  <r>
    <x v="23"/>
    <n v="1"/>
  </r>
  <r>
    <x v="24"/>
    <n v="2"/>
  </r>
  <r>
    <x v="25"/>
    <n v="5"/>
  </r>
  <r>
    <x v="26"/>
    <n v="11"/>
  </r>
  <r>
    <x v="27"/>
    <n v="3"/>
  </r>
  <r>
    <x v="28"/>
    <n v="5"/>
  </r>
  <r>
    <x v="29"/>
    <n v="3"/>
  </r>
  <r>
    <x v="30"/>
    <n v="1"/>
  </r>
  <r>
    <x v="31"/>
    <n v="7"/>
  </r>
  <r>
    <x v="32"/>
    <n v="6"/>
  </r>
  <r>
    <x v="33"/>
    <n v="10"/>
  </r>
  <r>
    <x v="34"/>
    <n v="6"/>
  </r>
  <r>
    <x v="35"/>
    <n v="12"/>
  </r>
  <r>
    <x v="36"/>
    <n v="4"/>
  </r>
  <r>
    <x v="37"/>
    <n v="1"/>
  </r>
  <r>
    <x v="38"/>
    <n v="1"/>
  </r>
  <r>
    <x v="39"/>
    <n v="2"/>
  </r>
  <r>
    <x v="40"/>
    <n v="2"/>
  </r>
  <r>
    <x v="41"/>
    <n v="8"/>
  </r>
  <r>
    <x v="42"/>
    <n v="3"/>
  </r>
  <r>
    <x v="43"/>
    <n v="1"/>
  </r>
  <r>
    <x v="44"/>
    <n v="24"/>
  </r>
  <r>
    <x v="45"/>
    <n v="2"/>
  </r>
  <r>
    <x v="46"/>
    <n v="7"/>
  </r>
  <r>
    <x v="47"/>
    <n v="4"/>
  </r>
  <r>
    <x v="48"/>
    <n v="1"/>
  </r>
  <r>
    <x v="49"/>
    <n v="6"/>
  </r>
  <r>
    <x v="50"/>
    <n v="2"/>
  </r>
  <r>
    <x v="51"/>
    <n v="2"/>
  </r>
  <r>
    <x v="52"/>
    <n v="14"/>
  </r>
  <r>
    <x v="53"/>
    <n v="4"/>
  </r>
  <r>
    <x v="54"/>
    <n v="3"/>
  </r>
  <r>
    <x v="55"/>
    <n v="2"/>
  </r>
  <r>
    <x v="56"/>
    <n v="1"/>
  </r>
  <r>
    <x v="57"/>
    <n v="1"/>
  </r>
  <r>
    <x v="58"/>
    <n v="3"/>
  </r>
  <r>
    <x v="59"/>
    <n v="1"/>
  </r>
  <r>
    <x v="60"/>
    <n v="2"/>
  </r>
  <r>
    <x v="61"/>
    <n v="12"/>
  </r>
  <r>
    <x v="62"/>
    <n v="2"/>
  </r>
  <r>
    <x v="63"/>
    <n v="4"/>
  </r>
  <r>
    <x v="64"/>
    <n v="5"/>
  </r>
  <r>
    <x v="65"/>
    <n v="2"/>
  </r>
  <r>
    <x v="66"/>
    <n v="2"/>
  </r>
  <r>
    <x v="67"/>
    <n v="4"/>
  </r>
  <r>
    <x v="68"/>
    <n v="19"/>
  </r>
  <r>
    <x v="69"/>
    <n v="9"/>
  </r>
  <r>
    <x v="70"/>
    <n v="3"/>
  </r>
  <r>
    <x v="71"/>
    <n v="1"/>
  </r>
  <r>
    <x v="72"/>
    <n v="2"/>
  </r>
  <r>
    <x v="73"/>
    <n v="31"/>
  </r>
  <r>
    <x v="74"/>
    <n v="1"/>
  </r>
  <r>
    <x v="75"/>
    <n v="2"/>
  </r>
  <r>
    <x v="76"/>
    <n v="12"/>
  </r>
  <r>
    <x v="77"/>
    <n v="5"/>
  </r>
  <r>
    <x v="78"/>
    <n v="1"/>
  </r>
  <r>
    <x v="79"/>
    <n v="1"/>
  </r>
  <r>
    <x v="80"/>
    <n v="6"/>
  </r>
  <r>
    <x v="81"/>
    <n v="2"/>
  </r>
  <r>
    <x v="82"/>
    <n v="13"/>
  </r>
  <r>
    <x v="83"/>
    <n v="1"/>
  </r>
  <r>
    <x v="84"/>
    <n v="1"/>
  </r>
  <r>
    <x v="85"/>
    <n v="2"/>
  </r>
  <r>
    <x v="86"/>
    <n v="4"/>
  </r>
  <r>
    <x v="87"/>
    <n v="2"/>
  </r>
  <r>
    <x v="88"/>
    <n v="1"/>
  </r>
  <r>
    <x v="89"/>
    <n v="8"/>
  </r>
  <r>
    <x v="90"/>
    <n v="1"/>
  </r>
  <r>
    <x v="91"/>
    <n v="3"/>
  </r>
  <r>
    <x v="92"/>
    <n v="7"/>
  </r>
  <r>
    <x v="93"/>
    <n v="3"/>
  </r>
  <r>
    <x v="94"/>
    <n v="1"/>
  </r>
  <r>
    <x v="95"/>
    <n v="6"/>
  </r>
  <r>
    <x v="96"/>
    <n v="15"/>
  </r>
  <r>
    <x v="97"/>
    <n v="7"/>
  </r>
  <r>
    <x v="98"/>
    <n v="1"/>
  </r>
  <r>
    <x v="99"/>
    <n v="2"/>
  </r>
  <r>
    <x v="100"/>
    <n v="14"/>
  </r>
  <r>
    <x v="101"/>
    <n v="1"/>
  </r>
  <r>
    <x v="102"/>
    <n v="4"/>
  </r>
  <r>
    <x v="103"/>
    <n v="7"/>
  </r>
  <r>
    <x v="104"/>
    <n v="2"/>
  </r>
  <r>
    <x v="105"/>
    <n v="8"/>
  </r>
  <r>
    <x v="106"/>
    <n v="2"/>
  </r>
  <r>
    <x v="107"/>
    <n v="9"/>
  </r>
  <r>
    <x v="108"/>
    <n v="4"/>
  </r>
  <r>
    <x v="109"/>
    <n v="2"/>
  </r>
  <r>
    <x v="110"/>
    <n v="1"/>
  </r>
  <r>
    <x v="111"/>
    <n v="2"/>
  </r>
  <r>
    <x v="112"/>
    <n v="1"/>
  </r>
  <r>
    <x v="113"/>
    <n v="1"/>
  </r>
  <r>
    <x v="114"/>
    <n v="1"/>
  </r>
  <r>
    <x v="115"/>
    <n v="21"/>
  </r>
  <r>
    <x v="116"/>
    <n v="10"/>
  </r>
  <r>
    <x v="117"/>
    <n v="9"/>
  </r>
  <r>
    <x v="118"/>
    <n v="14"/>
  </r>
  <r>
    <x v="119"/>
    <n v="1"/>
  </r>
  <r>
    <x v="120"/>
    <n v="20"/>
  </r>
  <r>
    <x v="121"/>
    <n v="5"/>
  </r>
  <r>
    <x v="122"/>
    <n v="4"/>
  </r>
  <r>
    <x v="123"/>
    <n v="2"/>
  </r>
  <r>
    <x v="124"/>
    <n v="11"/>
  </r>
  <r>
    <x v="125"/>
    <n v="11"/>
  </r>
  <r>
    <x v="126"/>
    <n v="1"/>
  </r>
  <r>
    <x v="127"/>
    <n v="1"/>
  </r>
  <r>
    <x v="128"/>
    <n v="23"/>
  </r>
  <r>
    <x v="129"/>
    <n v="21"/>
  </r>
  <r>
    <x v="130"/>
    <n v="3"/>
  </r>
  <r>
    <x v="131"/>
    <n v="3"/>
  </r>
  <r>
    <x v="132"/>
    <n v="5"/>
  </r>
  <r>
    <x v="133"/>
    <n v="1"/>
  </r>
  <r>
    <x v="134"/>
    <n v="2"/>
  </r>
  <r>
    <x v="135"/>
    <n v="10"/>
  </r>
  <r>
    <x v="136"/>
    <n v="26"/>
  </r>
  <r>
    <x v="137"/>
    <n v="1"/>
  </r>
  <r>
    <x v="138"/>
    <n v="2"/>
  </r>
  <r>
    <x v="139"/>
    <n v="1"/>
  </r>
  <r>
    <x v="140"/>
    <n v="1"/>
  </r>
  <r>
    <x v="141"/>
    <n v="6"/>
  </r>
  <r>
    <x v="142"/>
    <n v="5"/>
  </r>
  <r>
    <x v="143"/>
    <n v="10"/>
  </r>
  <r>
    <x v="144"/>
    <n v="1"/>
  </r>
  <r>
    <x v="145"/>
    <n v="14"/>
  </r>
  <r>
    <x v="146"/>
    <n v="2"/>
  </r>
  <r>
    <x v="147"/>
    <n v="1"/>
  </r>
  <r>
    <x v="148"/>
    <n v="4"/>
  </r>
  <r>
    <x v="149"/>
    <n v="1"/>
  </r>
  <r>
    <x v="150"/>
    <n v="14"/>
  </r>
  <r>
    <x v="151"/>
    <n v="9"/>
  </r>
  <r>
    <x v="152"/>
    <n v="1"/>
  </r>
  <r>
    <x v="153"/>
    <n v="9"/>
  </r>
  <r>
    <x v="154"/>
    <n v="4"/>
  </r>
  <r>
    <x v="155"/>
    <n v="19"/>
  </r>
  <r>
    <x v="156"/>
    <n v="2"/>
  </r>
  <r>
    <x v="157"/>
    <n v="15"/>
  </r>
  <r>
    <x v="158"/>
    <n v="7"/>
  </r>
  <r>
    <x v="159"/>
    <n v="8"/>
  </r>
  <r>
    <x v="160"/>
    <n v="1"/>
  </r>
  <r>
    <x v="161"/>
    <n v="3"/>
  </r>
  <r>
    <x v="162"/>
    <n v="7"/>
  </r>
  <r>
    <x v="163"/>
    <n v="1"/>
  </r>
  <r>
    <x v="164"/>
    <n v="12"/>
  </r>
  <r>
    <x v="165"/>
    <n v="8"/>
  </r>
  <r>
    <x v="166"/>
    <n v="1"/>
  </r>
  <r>
    <x v="167"/>
    <n v="10"/>
  </r>
  <r>
    <x v="168"/>
    <n v="1"/>
  </r>
  <r>
    <x v="169"/>
    <n v="9"/>
  </r>
  <r>
    <x v="170"/>
    <n v="1"/>
  </r>
  <r>
    <x v="171"/>
    <n v="12"/>
  </r>
  <r>
    <x v="172"/>
    <n v="2"/>
  </r>
  <r>
    <x v="173"/>
    <n v="2"/>
  </r>
  <r>
    <x v="174"/>
    <n v="1"/>
  </r>
  <r>
    <x v="175"/>
    <n v="1"/>
  </r>
  <r>
    <x v="176"/>
    <n v="8"/>
  </r>
  <r>
    <x v="177"/>
    <n v="7"/>
  </r>
  <r>
    <x v="178"/>
    <n v="1"/>
  </r>
  <r>
    <x v="179"/>
    <n v="8"/>
  </r>
  <r>
    <x v="180"/>
    <n v="3"/>
  </r>
  <r>
    <x v="181"/>
    <n v="2"/>
  </r>
  <r>
    <x v="182"/>
    <n v="1"/>
  </r>
  <r>
    <x v="183"/>
    <n v="5"/>
  </r>
  <r>
    <x v="184"/>
    <n v="1"/>
  </r>
  <r>
    <x v="185"/>
    <n v="1"/>
  </r>
  <r>
    <x v="186"/>
    <n v="5"/>
  </r>
  <r>
    <x v="187"/>
    <n v="2"/>
  </r>
  <r>
    <x v="188"/>
    <n v="23"/>
  </r>
  <r>
    <x v="189"/>
    <n v="1"/>
  </r>
  <r>
    <x v="190"/>
    <n v="1"/>
  </r>
  <r>
    <x v="191"/>
    <n v="3"/>
  </r>
  <r>
    <x v="192"/>
    <n v="6"/>
  </r>
  <r>
    <x v="193"/>
    <n v="18"/>
  </r>
  <r>
    <x v="194"/>
    <n v="2"/>
  </r>
  <r>
    <x v="195"/>
    <n v="3"/>
  </r>
  <r>
    <x v="196"/>
    <n v="3"/>
  </r>
  <r>
    <x v="197"/>
    <n v="2"/>
  </r>
  <r>
    <x v="198"/>
    <n v="2"/>
  </r>
  <r>
    <x v="199"/>
    <n v="9"/>
  </r>
  <r>
    <x v="200"/>
    <n v="6"/>
  </r>
  <r>
    <x v="201"/>
    <n v="1"/>
  </r>
  <r>
    <x v="202"/>
    <n v="4"/>
  </r>
  <r>
    <x v="203"/>
    <n v="1"/>
  </r>
  <r>
    <x v="204"/>
    <n v="1"/>
  </r>
  <r>
    <x v="205"/>
    <n v="1"/>
  </r>
  <r>
    <x v="206"/>
    <n v="4"/>
  </r>
  <r>
    <x v="207"/>
    <n v="2"/>
  </r>
  <r>
    <x v="208"/>
    <n v="0"/>
  </r>
  <r>
    <x v="209"/>
    <n v="2"/>
  </r>
  <r>
    <x v="210"/>
    <n v="1"/>
  </r>
  <r>
    <x v="211"/>
    <n v="2"/>
  </r>
  <r>
    <x v="212"/>
    <n v="3"/>
  </r>
  <r>
    <x v="213"/>
    <n v="3"/>
  </r>
  <r>
    <x v="214"/>
    <n v="1"/>
  </r>
  <r>
    <x v="215"/>
    <n v="15"/>
  </r>
  <r>
    <x v="216"/>
    <n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955D4-2C43-48D2-9BA7-7DDAB731DBC3}" name="PivotTable1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 rowHeaderCaption="Player">
  <location ref="M3:N23" firstHeaderRow="1" firstDataRow="1" firstDataCol="1"/>
  <pivotFields count="2">
    <pivotField axis="axisRow" showAll="0" measureFilter="1" sortType="descending">
      <items count="354">
        <item x="2"/>
        <item x="3"/>
        <item m="1" x="333"/>
        <item m="1" x="322"/>
        <item m="1" x="312"/>
        <item m="1" x="291"/>
        <item m="1" x="308"/>
        <item m="1" x="340"/>
        <item m="1" x="329"/>
        <item x="15"/>
        <item x="18"/>
        <item x="19"/>
        <item x="21"/>
        <item m="1" x="259"/>
        <item m="1" x="246"/>
        <item m="1" x="220"/>
        <item x="27"/>
        <item x="28"/>
        <item m="1" x="240"/>
        <item x="33"/>
        <item m="1" x="297"/>
        <item x="35"/>
        <item x="36"/>
        <item m="1" x="232"/>
        <item m="1" x="337"/>
        <item m="1" x="304"/>
        <item m="1" x="306"/>
        <item x="39"/>
        <item m="1" x="295"/>
        <item m="1" x="255"/>
        <item x="41"/>
        <item m="1" x="231"/>
        <item m="1" x="300"/>
        <item m="1" x="351"/>
        <item m="1" x="265"/>
        <item m="1" x="278"/>
        <item x="46"/>
        <item x="51"/>
        <item m="1" x="229"/>
        <item m="1" x="258"/>
        <item m="1" x="348"/>
        <item x="54"/>
        <item m="1" x="307"/>
        <item m="1" x="248"/>
        <item x="57"/>
        <item m="1" x="280"/>
        <item m="1" x="254"/>
        <item m="1" x="352"/>
        <item m="1" x="266"/>
        <item x="68"/>
        <item x="69"/>
        <item m="1" x="323"/>
        <item x="70"/>
        <item m="1" x="299"/>
        <item m="1" x="283"/>
        <item m="1" x="342"/>
        <item m="1" x="284"/>
        <item m="1" x="277"/>
        <item m="1" x="252"/>
        <item m="1" x="281"/>
        <item m="1" x="236"/>
        <item m="1" x="296"/>
        <item x="78"/>
        <item m="1" x="268"/>
        <item m="1" x="243"/>
        <item x="80"/>
        <item x="82"/>
        <item x="87"/>
        <item m="1" x="326"/>
        <item m="1" x="320"/>
        <item m="1" x="221"/>
        <item m="1" x="253"/>
        <item x="96"/>
        <item x="97"/>
        <item m="1" x="219"/>
        <item x="104"/>
        <item x="105"/>
        <item m="1" x="228"/>
        <item m="1" x="285"/>
        <item x="117"/>
        <item x="121"/>
        <item m="1" x="225"/>
        <item m="1" x="270"/>
        <item x="124"/>
        <item m="1" x="349"/>
        <item x="126"/>
        <item m="1" x="330"/>
        <item m="1" x="286"/>
        <item m="1" x="316"/>
        <item m="1" x="338"/>
        <item x="136"/>
        <item m="1" x="341"/>
        <item x="139"/>
        <item x="141"/>
        <item m="1" x="223"/>
        <item x="145"/>
        <item m="1" x="256"/>
        <item x="148"/>
        <item m="1" x="331"/>
        <item x="151"/>
        <item x="155"/>
        <item x="156"/>
        <item m="1" x="328"/>
        <item x="157"/>
        <item m="1" x="224"/>
        <item x="161"/>
        <item m="1" x="247"/>
        <item m="1" x="350"/>
        <item x="173"/>
        <item m="1" x="287"/>
        <item m="1" x="267"/>
        <item x="175"/>
        <item x="176"/>
        <item m="1" x="275"/>
        <item m="1" x="274"/>
        <item m="1" x="226"/>
        <item m="1" x="314"/>
        <item m="1" x="311"/>
        <item x="181"/>
        <item x="183"/>
        <item m="1" x="239"/>
        <item x="185"/>
        <item x="186"/>
        <item m="1" x="261"/>
        <item m="1" x="332"/>
        <item m="1" x="250"/>
        <item x="195"/>
        <item m="1" x="302"/>
        <item m="1" x="271"/>
        <item m="1" x="347"/>
        <item m="1" x="345"/>
        <item x="206"/>
        <item x="207"/>
        <item m="1" x="339"/>
        <item m="1" x="292"/>
        <item m="1" x="289"/>
        <item m="1" x="303"/>
        <item m="1" x="233"/>
        <item m="1" x="294"/>
        <item m="1" x="257"/>
        <item m="1" x="245"/>
        <item m="1" x="343"/>
        <item x="24"/>
        <item m="1" x="227"/>
        <item m="1" x="293"/>
        <item x="40"/>
        <item m="1" x="334"/>
        <item m="1" x="335"/>
        <item m="1" x="262"/>
        <item m="1" x="276"/>
        <item x="43"/>
        <item m="1" x="313"/>
        <item m="1" x="321"/>
        <item m="1" x="273"/>
        <item m="1" x="310"/>
        <item x="60"/>
        <item x="65"/>
        <item m="1" x="249"/>
        <item m="1" x="242"/>
        <item m="1" x="244"/>
        <item m="1" x="230"/>
        <item m="1" x="327"/>
        <item x="76"/>
        <item m="1" x="272"/>
        <item x="86"/>
        <item m="1" x="315"/>
        <item m="1" x="309"/>
        <item m="1" x="324"/>
        <item x="107"/>
        <item x="108"/>
        <item m="1" x="305"/>
        <item m="1" x="298"/>
        <item m="1" x="319"/>
        <item m="1" x="260"/>
        <item m="1" x="290"/>
        <item m="1" x="301"/>
        <item m="1" x="344"/>
        <item m="1" x="279"/>
        <item m="1" x="234"/>
        <item m="1" x="235"/>
        <item m="1" x="222"/>
        <item m="1" x="336"/>
        <item m="1" x="264"/>
        <item m="1" x="237"/>
        <item m="1" x="318"/>
        <item m="1" x="217"/>
        <item x="164"/>
        <item m="1" x="241"/>
        <item m="1" x="282"/>
        <item m="1" x="288"/>
        <item m="1" x="238"/>
        <item m="1" x="346"/>
        <item m="1" x="325"/>
        <item m="1" x="251"/>
        <item x="198"/>
        <item m="1" x="269"/>
        <item x="201"/>
        <item m="1" x="263"/>
        <item m="1" x="317"/>
        <item m="1" x="218"/>
        <item x="0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6"/>
        <item x="17"/>
        <item x="20"/>
        <item x="22"/>
        <item x="23"/>
        <item x="25"/>
        <item x="26"/>
        <item x="29"/>
        <item x="30"/>
        <item x="31"/>
        <item x="32"/>
        <item x="34"/>
        <item x="37"/>
        <item x="38"/>
        <item x="42"/>
        <item x="44"/>
        <item x="45"/>
        <item x="47"/>
        <item x="48"/>
        <item x="49"/>
        <item x="50"/>
        <item x="52"/>
        <item x="53"/>
        <item x="55"/>
        <item x="56"/>
        <item x="58"/>
        <item x="59"/>
        <item x="61"/>
        <item x="62"/>
        <item x="63"/>
        <item x="64"/>
        <item x="66"/>
        <item x="67"/>
        <item x="71"/>
        <item x="72"/>
        <item x="73"/>
        <item x="74"/>
        <item x="75"/>
        <item x="77"/>
        <item x="79"/>
        <item x="81"/>
        <item x="83"/>
        <item x="84"/>
        <item x="85"/>
        <item x="88"/>
        <item x="89"/>
        <item x="90"/>
        <item x="91"/>
        <item x="92"/>
        <item x="93"/>
        <item x="94"/>
        <item x="95"/>
        <item x="98"/>
        <item x="99"/>
        <item x="100"/>
        <item x="101"/>
        <item x="102"/>
        <item x="103"/>
        <item x="106"/>
        <item x="109"/>
        <item x="110"/>
        <item x="111"/>
        <item x="112"/>
        <item x="113"/>
        <item x="114"/>
        <item x="115"/>
        <item x="116"/>
        <item x="118"/>
        <item x="119"/>
        <item x="120"/>
        <item x="122"/>
        <item x="123"/>
        <item x="125"/>
        <item x="127"/>
        <item x="128"/>
        <item x="129"/>
        <item x="130"/>
        <item x="131"/>
        <item x="132"/>
        <item x="133"/>
        <item x="134"/>
        <item x="135"/>
        <item x="137"/>
        <item x="138"/>
        <item x="140"/>
        <item x="142"/>
        <item x="143"/>
        <item x="144"/>
        <item x="146"/>
        <item x="147"/>
        <item x="149"/>
        <item x="150"/>
        <item x="152"/>
        <item x="153"/>
        <item x="154"/>
        <item x="158"/>
        <item x="159"/>
        <item x="160"/>
        <item x="162"/>
        <item x="163"/>
        <item x="165"/>
        <item x="166"/>
        <item x="167"/>
        <item x="168"/>
        <item x="169"/>
        <item x="170"/>
        <item x="171"/>
        <item x="172"/>
        <item x="174"/>
        <item x="177"/>
        <item x="178"/>
        <item x="179"/>
        <item x="180"/>
        <item x="182"/>
        <item x="184"/>
        <item x="187"/>
        <item x="188"/>
        <item x="189"/>
        <item x="190"/>
        <item x="191"/>
        <item x="192"/>
        <item x="193"/>
        <item x="194"/>
        <item x="196"/>
        <item x="197"/>
        <item x="199"/>
        <item x="200"/>
        <item x="202"/>
        <item x="203"/>
        <item x="204"/>
        <item x="205"/>
        <item x="208"/>
        <item x="209"/>
        <item x="210"/>
        <item x="211"/>
        <item x="212"/>
        <item x="213"/>
        <item x="214"/>
        <item x="215"/>
        <item x="2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0"/>
  </rowFields>
  <rowItems count="20">
    <i>
      <x v="248"/>
    </i>
    <i>
      <x v="90"/>
    </i>
    <i>
      <x v="228"/>
    </i>
    <i>
      <x v="287"/>
    </i>
    <i>
      <x v="329"/>
    </i>
    <i>
      <x v="288"/>
    </i>
    <i>
      <x v="278"/>
    </i>
    <i>
      <x v="352"/>
    </i>
    <i>
      <x v="282"/>
    </i>
    <i>
      <x v="100"/>
    </i>
    <i>
      <x v="49"/>
    </i>
    <i>
      <x v="334"/>
    </i>
    <i>
      <x v="351"/>
    </i>
    <i>
      <x v="72"/>
    </i>
    <i>
      <x v="103"/>
    </i>
    <i>
      <x v="280"/>
    </i>
    <i>
      <x v="234"/>
    </i>
    <i>
      <x v="304"/>
    </i>
    <i>
      <x v="95"/>
    </i>
    <i>
      <x v="267"/>
    </i>
  </rowItems>
  <colItems count="1">
    <i/>
  </colItems>
  <dataFields count="1">
    <dataField name="Goals Scored " fld="1" baseField="0" baseItem="0"/>
  </dataFields>
  <formats count="10">
    <format dxfId="9">
      <pivotArea field="0" type="button" dataOnly="0" labelOnly="1" outline="0" axis="axisRow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0" count="12">
            <x v="0"/>
            <x v="18"/>
            <x v="38"/>
            <x v="58"/>
            <x v="66"/>
            <x v="78"/>
            <x v="90"/>
            <x v="95"/>
            <x v="103"/>
            <x v="108"/>
            <x v="117"/>
            <x v="122"/>
          </reference>
        </references>
      </pivotArea>
    </format>
    <format dxfId="6">
      <pivotArea dataOnly="0" labelOnly="1" outline="0" axis="axisValues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0" count="11">
            <x v="38"/>
            <x v="48"/>
            <x v="81"/>
            <x v="90"/>
            <x v="95"/>
            <x v="100"/>
            <x v="103"/>
            <x v="108"/>
            <x v="123"/>
            <x v="128"/>
            <x v="134"/>
          </reference>
        </references>
      </pivotArea>
    </format>
    <format dxfId="3">
      <pivotArea outline="0" collapsedLevelsAreSubtotals="1" fieldPosition="0"/>
    </format>
    <format dxfId="2">
      <pivotArea dataOnly="0" labelOnly="1" fieldPosition="0">
        <references count="1">
          <reference field="0" count="10">
            <x v="49"/>
            <x v="90"/>
            <x v="100"/>
            <x v="228"/>
            <x v="248"/>
            <x v="278"/>
            <x v="282"/>
            <x v="287"/>
            <x v="288"/>
            <x v="329"/>
          </reference>
        </references>
      </pivotArea>
    </format>
    <format dxfId="1">
      <pivotArea dataOnly="0" labelOnly="1" fieldPosition="0">
        <references count="1">
          <reference field="0" count="11">
            <x v="49"/>
            <x v="72"/>
            <x v="95"/>
            <x v="103"/>
            <x v="234"/>
            <x v="267"/>
            <x v="280"/>
            <x v="304"/>
            <x v="334"/>
            <x v="351"/>
            <x v="352"/>
          </reference>
        </references>
      </pivotArea>
    </format>
    <format dxfId="0">
      <pivotArea dataOnly="0" labelOnly="1" fieldPosition="0">
        <references count="1">
          <reference field="0" count="17">
            <x v="49"/>
            <x v="72"/>
            <x v="90"/>
            <x v="100"/>
            <x v="103"/>
            <x v="228"/>
            <x v="234"/>
            <x v="278"/>
            <x v="280"/>
            <x v="282"/>
            <x v="287"/>
            <x v="288"/>
            <x v="304"/>
            <x v="329"/>
            <x v="334"/>
            <x v="351"/>
            <x v="352"/>
          </reference>
        </references>
      </pivotArea>
    </format>
  </formats>
  <pivotTableStyleInfo name="PivotStyleLight16" showRowHeaders="1" showColHeaders="1" showRowStripes="0" showColStripes="0" showLastColumn="1"/>
  <filters count="1">
    <filter fld="0" type="count" evalOrder="-1" id="2" iMeasureFld="0">
      <autoFilter ref="A1">
        <filterColumn colId="0">
          <top10 val="20" filterVal="2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A29A-E4CC-4D70-A2AA-360F6360D861}">
  <sheetPr codeName="Sheet14">
    <pageSetUpPr fitToPage="1"/>
  </sheetPr>
  <dimension ref="A1:R553"/>
  <sheetViews>
    <sheetView tabSelected="1" view="pageBreakPreview" topLeftCell="B384" zoomScale="60" zoomScaleNormal="80" workbookViewId="0">
      <selection activeCell="K39" sqref="K39"/>
    </sheetView>
  </sheetViews>
  <sheetFormatPr defaultColWidth="9.109375" defaultRowHeight="14.4" x14ac:dyDescent="0.3"/>
  <cols>
    <col min="1" max="1" width="9.109375" hidden="1" customWidth="1"/>
    <col min="2" max="2" width="19.5546875" style="49" bestFit="1" customWidth="1"/>
    <col min="3" max="3" width="52" bestFit="1" customWidth="1"/>
    <col min="4" max="4" width="19.88671875" bestFit="1" customWidth="1"/>
    <col min="5" max="5" width="9.88671875" style="4" bestFit="1" customWidth="1"/>
    <col min="6" max="6" width="11.44140625" bestFit="1" customWidth="1"/>
    <col min="7" max="7" width="3.44140625" style="4" bestFit="1" customWidth="1"/>
    <col min="8" max="8" width="3.21875" style="4" bestFit="1" customWidth="1"/>
    <col min="9" max="9" width="16.77734375" bestFit="1" customWidth="1"/>
    <col min="10" max="10" width="16.21875" bestFit="1" customWidth="1"/>
    <col min="11" max="11" width="17" bestFit="1" customWidth="1"/>
    <col min="12" max="12" width="16.77734375" bestFit="1" customWidth="1"/>
    <col min="13" max="13" width="16" bestFit="1" customWidth="1"/>
    <col min="14" max="15" width="15.88671875" bestFit="1" customWidth="1"/>
    <col min="16" max="16" width="15.44140625" bestFit="1" customWidth="1"/>
    <col min="17" max="17" width="12.88671875" bestFit="1" customWidth="1"/>
    <col min="18" max="18" width="12.33203125" bestFit="1" customWidth="1"/>
  </cols>
  <sheetData>
    <row r="1" spans="3:10" hidden="1" x14ac:dyDescent="0.3">
      <c r="C1" s="2" t="s">
        <v>56</v>
      </c>
      <c r="D1" s="2"/>
      <c r="F1" s="2"/>
      <c r="I1" s="2"/>
      <c r="J1" s="2"/>
    </row>
    <row r="2" spans="3:10" hidden="1" x14ac:dyDescent="0.3">
      <c r="C2" s="3" t="s">
        <v>57</v>
      </c>
      <c r="D2" s="2"/>
      <c r="F2" s="2"/>
      <c r="I2" s="2"/>
      <c r="J2" s="2"/>
    </row>
    <row r="3" spans="3:10" hidden="1" x14ac:dyDescent="0.3">
      <c r="C3" s="2" t="s">
        <v>58</v>
      </c>
      <c r="D3" s="2"/>
      <c r="F3" s="2"/>
      <c r="I3" s="2"/>
      <c r="J3" s="2"/>
    </row>
    <row r="4" spans="3:10" hidden="1" x14ac:dyDescent="0.3">
      <c r="C4" s="3" t="s">
        <v>59</v>
      </c>
      <c r="D4" s="2"/>
      <c r="F4" s="2"/>
      <c r="I4" s="2"/>
      <c r="J4" s="2"/>
    </row>
    <row r="5" spans="3:10" hidden="1" x14ac:dyDescent="0.3">
      <c r="C5" t="s">
        <v>60</v>
      </c>
      <c r="D5" s="2"/>
      <c r="F5" s="2"/>
      <c r="I5" s="2"/>
      <c r="J5" s="2"/>
    </row>
    <row r="6" spans="3:10" hidden="1" x14ac:dyDescent="0.3">
      <c r="C6" s="3" t="s">
        <v>61</v>
      </c>
      <c r="D6" s="2"/>
      <c r="F6" s="2"/>
      <c r="I6" s="2"/>
      <c r="J6" s="2"/>
    </row>
    <row r="7" spans="3:10" hidden="1" x14ac:dyDescent="0.3">
      <c r="C7" t="s">
        <v>62</v>
      </c>
      <c r="D7" s="2"/>
      <c r="F7" s="2"/>
      <c r="I7" s="2"/>
      <c r="J7" s="2"/>
    </row>
    <row r="8" spans="3:10" hidden="1" x14ac:dyDescent="0.3">
      <c r="C8" s="2" t="s">
        <v>63</v>
      </c>
      <c r="D8" s="2"/>
      <c r="F8" s="2"/>
      <c r="I8" s="2"/>
      <c r="J8" s="2"/>
    </row>
    <row r="9" spans="3:10" hidden="1" x14ac:dyDescent="0.3">
      <c r="C9" s="1" t="s">
        <v>64</v>
      </c>
      <c r="D9" s="2"/>
      <c r="F9" s="2"/>
      <c r="I9" s="2"/>
      <c r="J9" s="2"/>
    </row>
    <row r="10" spans="3:10" hidden="1" x14ac:dyDescent="0.3">
      <c r="C10" s="2" t="s">
        <v>65</v>
      </c>
      <c r="D10" s="2"/>
      <c r="F10" s="2"/>
      <c r="I10" s="2"/>
      <c r="J10" s="2"/>
    </row>
    <row r="11" spans="3:10" hidden="1" x14ac:dyDescent="0.3">
      <c r="C11" t="s">
        <v>66</v>
      </c>
      <c r="D11" s="2"/>
      <c r="F11" s="2"/>
      <c r="I11" s="2"/>
      <c r="J11" s="2"/>
    </row>
    <row r="12" spans="3:10" hidden="1" x14ac:dyDescent="0.3">
      <c r="C12" t="s">
        <v>67</v>
      </c>
      <c r="D12" s="2"/>
      <c r="F12" s="2"/>
      <c r="I12" s="2"/>
      <c r="J12" s="2"/>
    </row>
    <row r="13" spans="3:10" hidden="1" x14ac:dyDescent="0.3">
      <c r="C13" s="2" t="s">
        <v>68</v>
      </c>
      <c r="D13" s="2"/>
      <c r="F13" s="2"/>
      <c r="I13" s="2"/>
      <c r="J13" s="2"/>
    </row>
    <row r="14" spans="3:10" hidden="1" x14ac:dyDescent="0.3">
      <c r="C14" s="3" t="s">
        <v>69</v>
      </c>
      <c r="D14" s="2"/>
      <c r="F14" s="2"/>
      <c r="I14" s="2"/>
      <c r="J14" s="2"/>
    </row>
    <row r="15" spans="3:10" hidden="1" x14ac:dyDescent="0.3">
      <c r="C15" s="2" t="s">
        <v>70</v>
      </c>
      <c r="D15" s="2"/>
      <c r="F15" s="2"/>
      <c r="I15" s="2"/>
      <c r="J15" s="2"/>
    </row>
    <row r="16" spans="3:10" hidden="1" x14ac:dyDescent="0.3">
      <c r="C16" s="3" t="s">
        <v>71</v>
      </c>
      <c r="D16" s="2"/>
      <c r="F16" s="2"/>
      <c r="I16" s="2"/>
      <c r="J16" s="2"/>
    </row>
    <row r="17" spans="2:18" hidden="1" x14ac:dyDescent="0.3">
      <c r="C17" s="2" t="s">
        <v>72</v>
      </c>
      <c r="D17" s="2"/>
      <c r="F17" s="2"/>
      <c r="I17" s="2"/>
      <c r="J17" s="2"/>
    </row>
    <row r="18" spans="2:18" hidden="1" x14ac:dyDescent="0.3">
      <c r="C18" s="2" t="s">
        <v>73</v>
      </c>
      <c r="D18" s="2"/>
      <c r="F18" s="2"/>
      <c r="I18" s="2"/>
      <c r="J18" s="2"/>
    </row>
    <row r="19" spans="2:18" hidden="1" x14ac:dyDescent="0.3">
      <c r="C19" t="s">
        <v>74</v>
      </c>
      <c r="D19" s="2"/>
      <c r="F19" s="2"/>
      <c r="I19" s="2"/>
      <c r="J19" s="2"/>
    </row>
    <row r="20" spans="2:18" hidden="1" x14ac:dyDescent="0.3">
      <c r="C20" s="2" t="s">
        <v>75</v>
      </c>
      <c r="D20" s="2"/>
      <c r="F20" s="2"/>
      <c r="I20" s="2"/>
      <c r="J20" s="2"/>
    </row>
    <row r="21" spans="2:18" hidden="1" x14ac:dyDescent="0.3">
      <c r="C21" s="2" t="s">
        <v>76</v>
      </c>
      <c r="D21" s="2"/>
      <c r="F21" s="2"/>
      <c r="I21" s="2"/>
      <c r="J21" s="2"/>
    </row>
    <row r="22" spans="2:18" hidden="1" x14ac:dyDescent="0.3">
      <c r="C22" s="2" t="s">
        <v>77</v>
      </c>
      <c r="D22" s="2"/>
      <c r="F22" s="2"/>
      <c r="I22" s="2"/>
      <c r="J22" s="2"/>
    </row>
    <row r="23" spans="2:18" hidden="1" x14ac:dyDescent="0.3">
      <c r="C23" t="s">
        <v>78</v>
      </c>
      <c r="D23" s="2"/>
      <c r="F23" s="2"/>
      <c r="I23" s="2"/>
      <c r="J23" s="2"/>
    </row>
    <row r="24" spans="2:18" hidden="1" x14ac:dyDescent="0.3">
      <c r="C24" s="2" t="s">
        <v>79</v>
      </c>
      <c r="D24" s="2"/>
      <c r="F24" s="2"/>
      <c r="I24" s="2"/>
      <c r="J24" s="2"/>
    </row>
    <row r="25" spans="2:18" hidden="1" x14ac:dyDescent="0.3">
      <c r="C25" s="2" t="s">
        <v>80</v>
      </c>
      <c r="D25" s="2"/>
      <c r="F25" s="2"/>
      <c r="I25" s="2"/>
      <c r="J25" s="2"/>
    </row>
    <row r="26" spans="2:18" hidden="1" x14ac:dyDescent="0.3">
      <c r="C26" s="2" t="s">
        <v>81</v>
      </c>
      <c r="D26" s="2"/>
      <c r="F26" s="2"/>
      <c r="I26" s="2"/>
      <c r="J26" s="2"/>
    </row>
    <row r="27" spans="2:18" hidden="1" x14ac:dyDescent="0.3">
      <c r="C27" s="2" t="s">
        <v>82</v>
      </c>
      <c r="D27" s="2"/>
      <c r="F27" s="2"/>
      <c r="I27" s="2"/>
      <c r="J27" s="2"/>
    </row>
    <row r="28" spans="2:18" hidden="1" x14ac:dyDescent="0.3">
      <c r="C28" s="3" t="s">
        <v>83</v>
      </c>
      <c r="D28" s="2"/>
      <c r="F28" s="2"/>
      <c r="I28" s="2"/>
      <c r="J28" s="2"/>
    </row>
    <row r="29" spans="2:18" ht="15.6" x14ac:dyDescent="0.3">
      <c r="B29" s="62" t="s">
        <v>431</v>
      </c>
      <c r="C29" s="62"/>
      <c r="D29" s="62"/>
      <c r="E29" s="62"/>
      <c r="F29" s="2"/>
      <c r="I29" s="2"/>
      <c r="J29" s="2"/>
    </row>
    <row r="30" spans="2:18" x14ac:dyDescent="0.3">
      <c r="C30" s="3"/>
      <c r="D30" s="2"/>
      <c r="F30" s="2"/>
      <c r="I30" s="2"/>
      <c r="J30" s="2"/>
    </row>
    <row r="31" spans="2:18" x14ac:dyDescent="0.3">
      <c r="B31" s="64" t="s">
        <v>84</v>
      </c>
      <c r="C31" s="65"/>
      <c r="D31" s="65"/>
      <c r="E31" s="65"/>
      <c r="F31" s="65"/>
      <c r="G31" s="65"/>
      <c r="H31" s="66"/>
      <c r="J31" s="44"/>
    </row>
    <row r="32" spans="2:18" x14ac:dyDescent="0.3">
      <c r="B32" s="50" t="s">
        <v>86</v>
      </c>
      <c r="C32" s="6" t="s">
        <v>87</v>
      </c>
      <c r="D32" s="6" t="s">
        <v>88</v>
      </c>
      <c r="E32" s="7" t="s">
        <v>89</v>
      </c>
      <c r="F32" s="7" t="s">
        <v>90</v>
      </c>
      <c r="G32" s="8" t="s">
        <v>91</v>
      </c>
      <c r="H32" s="8" t="s">
        <v>92</v>
      </c>
      <c r="I32" s="70" t="s">
        <v>394</v>
      </c>
      <c r="J32" s="70"/>
      <c r="K32" s="70"/>
      <c r="L32" s="70"/>
      <c r="M32" s="70"/>
      <c r="N32" s="70"/>
      <c r="O32" s="70"/>
      <c r="P32" s="70"/>
      <c r="Q32" s="70"/>
      <c r="R32" s="70"/>
    </row>
    <row r="33" spans="1:16" x14ac:dyDescent="0.3">
      <c r="A33" t="str">
        <f>IF(B33&gt;10000,B31,"")</f>
        <v>1ST XI</v>
      </c>
      <c r="B33" s="49">
        <v>32025</v>
      </c>
      <c r="C33" s="10" t="s">
        <v>158</v>
      </c>
      <c r="D33" s="11" t="s">
        <v>157</v>
      </c>
      <c r="E33" s="11" t="s">
        <v>152</v>
      </c>
      <c r="F33" s="4" t="str">
        <f t="shared" ref="F33:F67" si="0">IF(G33&gt;H33,"WON",IF(H33&gt;G33,"LOST","DREW"))</f>
        <v>LOST</v>
      </c>
      <c r="G33" s="12">
        <v>0</v>
      </c>
      <c r="H33" s="12">
        <v>3</v>
      </c>
      <c r="I33" s="13"/>
      <c r="J33" s="13"/>
      <c r="K33" s="13"/>
      <c r="L33" s="13"/>
      <c r="M33" s="13"/>
      <c r="N33" s="13"/>
      <c r="O33" s="13"/>
      <c r="P33" s="13"/>
    </row>
    <row r="34" spans="1:16" x14ac:dyDescent="0.3">
      <c r="A34" t="str">
        <f t="shared" ref="A34:A67" si="1">$B$31</f>
        <v>1ST XI</v>
      </c>
      <c r="B34" s="49">
        <v>32032</v>
      </c>
      <c r="C34" s="10" t="s">
        <v>38</v>
      </c>
      <c r="D34" s="11" t="s">
        <v>150</v>
      </c>
      <c r="E34" s="11" t="s">
        <v>152</v>
      </c>
      <c r="F34" s="4" t="str">
        <f t="shared" si="0"/>
        <v>LOST</v>
      </c>
      <c r="G34" s="12">
        <v>1</v>
      </c>
      <c r="H34" s="12">
        <v>2</v>
      </c>
      <c r="I34" s="13" t="s">
        <v>214</v>
      </c>
      <c r="J34" s="13"/>
      <c r="K34" s="13"/>
      <c r="L34" s="13"/>
      <c r="M34" s="13"/>
      <c r="N34" s="13"/>
      <c r="O34" s="13"/>
      <c r="P34" s="13"/>
    </row>
    <row r="35" spans="1:16" x14ac:dyDescent="0.3">
      <c r="A35" t="str">
        <f t="shared" si="1"/>
        <v>1ST XI</v>
      </c>
      <c r="B35" s="49">
        <v>32046</v>
      </c>
      <c r="C35" s="10" t="s">
        <v>6</v>
      </c>
      <c r="D35" s="11" t="s">
        <v>151</v>
      </c>
      <c r="E35" s="11" t="s">
        <v>92</v>
      </c>
      <c r="F35" s="4" t="str">
        <f t="shared" si="0"/>
        <v>WON</v>
      </c>
      <c r="G35" s="12">
        <v>4</v>
      </c>
      <c r="H35" s="12">
        <v>2</v>
      </c>
      <c r="I35" s="13" t="s">
        <v>215</v>
      </c>
      <c r="J35" s="13" t="s">
        <v>215</v>
      </c>
      <c r="K35" s="13" t="s">
        <v>216</v>
      </c>
      <c r="L35" s="13" t="s">
        <v>216</v>
      </c>
      <c r="M35" s="13"/>
      <c r="N35" s="13"/>
      <c r="O35" s="13"/>
      <c r="P35" s="13"/>
    </row>
    <row r="36" spans="1:16" x14ac:dyDescent="0.3">
      <c r="A36" t="str">
        <f t="shared" si="1"/>
        <v>1ST XI</v>
      </c>
      <c r="B36" s="49">
        <v>32053</v>
      </c>
      <c r="C36" s="10" t="s">
        <v>159</v>
      </c>
      <c r="D36" s="11" t="s">
        <v>157</v>
      </c>
      <c r="E36" s="11" t="s">
        <v>152</v>
      </c>
      <c r="F36" s="4" t="str">
        <f t="shared" si="0"/>
        <v>WON</v>
      </c>
      <c r="G36" s="12">
        <v>6</v>
      </c>
      <c r="H36" s="12">
        <v>0</v>
      </c>
      <c r="I36" s="13" t="s">
        <v>216</v>
      </c>
      <c r="J36" s="13" t="s">
        <v>216</v>
      </c>
      <c r="K36" s="13" t="s">
        <v>216</v>
      </c>
      <c r="L36" s="13" t="s">
        <v>215</v>
      </c>
      <c r="M36" s="13" t="s">
        <v>217</v>
      </c>
      <c r="N36" s="13" t="s">
        <v>218</v>
      </c>
      <c r="O36" s="13"/>
      <c r="P36" s="13"/>
    </row>
    <row r="37" spans="1:16" x14ac:dyDescent="0.3">
      <c r="A37" t="str">
        <f t="shared" si="1"/>
        <v>1ST XI</v>
      </c>
      <c r="B37" s="49">
        <v>32060</v>
      </c>
      <c r="C37" s="10" t="s">
        <v>55</v>
      </c>
      <c r="D37" s="11" t="s">
        <v>151</v>
      </c>
      <c r="E37" s="11" t="s">
        <v>152</v>
      </c>
      <c r="F37" s="4" t="str">
        <f t="shared" si="0"/>
        <v>WON</v>
      </c>
      <c r="G37" s="12">
        <v>1</v>
      </c>
      <c r="H37" s="12">
        <v>0</v>
      </c>
      <c r="I37" s="13" t="s">
        <v>216</v>
      </c>
      <c r="J37" s="13"/>
      <c r="K37" s="13"/>
      <c r="L37" s="13"/>
      <c r="M37" s="13"/>
      <c r="N37" s="13"/>
      <c r="O37" s="13"/>
      <c r="P37" s="13"/>
    </row>
    <row r="38" spans="1:16" x14ac:dyDescent="0.3">
      <c r="A38" t="str">
        <f t="shared" si="1"/>
        <v>1ST XI</v>
      </c>
      <c r="B38" s="49">
        <v>32067</v>
      </c>
      <c r="C38" s="10" t="s">
        <v>43</v>
      </c>
      <c r="D38" s="11" t="s">
        <v>151</v>
      </c>
      <c r="E38" s="11" t="s">
        <v>152</v>
      </c>
      <c r="F38" s="4" t="str">
        <f t="shared" si="0"/>
        <v>DREW</v>
      </c>
      <c r="G38" s="12">
        <v>2</v>
      </c>
      <c r="H38" s="12">
        <v>2</v>
      </c>
      <c r="I38" s="13" t="s">
        <v>216</v>
      </c>
      <c r="J38" s="13" t="s">
        <v>217</v>
      </c>
      <c r="K38" s="13"/>
      <c r="L38" s="13"/>
      <c r="M38" s="13"/>
      <c r="N38" s="13"/>
      <c r="O38" s="13"/>
      <c r="P38" s="13"/>
    </row>
    <row r="39" spans="1:16" x14ac:dyDescent="0.3">
      <c r="A39" t="str">
        <f t="shared" si="1"/>
        <v>1ST XI</v>
      </c>
      <c r="B39" s="49">
        <v>32081</v>
      </c>
      <c r="C39" s="10" t="s">
        <v>45</v>
      </c>
      <c r="D39" s="11" t="s">
        <v>157</v>
      </c>
      <c r="E39" s="11" t="s">
        <v>92</v>
      </c>
      <c r="F39" s="4" t="str">
        <f t="shared" si="0"/>
        <v>WON</v>
      </c>
      <c r="G39" s="12">
        <v>2</v>
      </c>
      <c r="H39" s="12">
        <v>1</v>
      </c>
      <c r="I39" s="13" t="s">
        <v>214</v>
      </c>
      <c r="J39" s="13" t="s">
        <v>215</v>
      </c>
      <c r="K39" s="13"/>
      <c r="L39" s="13"/>
      <c r="M39" s="13"/>
      <c r="N39" s="13"/>
      <c r="O39" s="13"/>
      <c r="P39" s="13"/>
    </row>
    <row r="40" spans="1:16" x14ac:dyDescent="0.3">
      <c r="A40" t="str">
        <f t="shared" si="1"/>
        <v>1ST XI</v>
      </c>
      <c r="B40" s="49">
        <v>32088</v>
      </c>
      <c r="C40" s="10" t="s">
        <v>37</v>
      </c>
      <c r="D40" s="11" t="s">
        <v>151</v>
      </c>
      <c r="E40" s="11" t="s">
        <v>152</v>
      </c>
      <c r="F40" s="4" t="str">
        <f t="shared" si="0"/>
        <v>LOST</v>
      </c>
      <c r="G40" s="12">
        <v>0</v>
      </c>
      <c r="H40" s="12">
        <v>4</v>
      </c>
      <c r="I40" s="13"/>
      <c r="J40" s="13"/>
      <c r="K40" s="13"/>
      <c r="L40" s="13"/>
      <c r="M40" s="13"/>
      <c r="N40" s="13"/>
      <c r="O40" s="13"/>
      <c r="P40" s="13"/>
    </row>
    <row r="41" spans="1:16" x14ac:dyDescent="0.3">
      <c r="A41" t="str">
        <f t="shared" si="1"/>
        <v>1ST XI</v>
      </c>
      <c r="B41" s="49">
        <v>32095</v>
      </c>
      <c r="C41" s="10" t="s">
        <v>47</v>
      </c>
      <c r="D41" s="11" t="s">
        <v>157</v>
      </c>
      <c r="E41" s="11" t="s">
        <v>92</v>
      </c>
      <c r="F41" s="4" t="str">
        <f t="shared" si="0"/>
        <v>WON</v>
      </c>
      <c r="G41" s="12">
        <v>5</v>
      </c>
      <c r="H41" s="12">
        <v>0</v>
      </c>
      <c r="I41" s="13" t="s">
        <v>216</v>
      </c>
      <c r="J41" s="13" t="s">
        <v>216</v>
      </c>
      <c r="K41" s="13" t="s">
        <v>219</v>
      </c>
      <c r="L41" s="13" t="s">
        <v>220</v>
      </c>
      <c r="M41" s="13" t="s">
        <v>221</v>
      </c>
      <c r="N41" s="13"/>
      <c r="O41" s="13"/>
      <c r="P41" s="13"/>
    </row>
    <row r="42" spans="1:16" x14ac:dyDescent="0.3">
      <c r="A42" t="str">
        <f t="shared" si="1"/>
        <v>1ST XI</v>
      </c>
      <c r="B42" s="49">
        <v>32109</v>
      </c>
      <c r="C42" s="10" t="s">
        <v>52</v>
      </c>
      <c r="D42" s="11" t="s">
        <v>157</v>
      </c>
      <c r="E42" s="11" t="s">
        <v>92</v>
      </c>
      <c r="F42" s="4" t="str">
        <f t="shared" si="0"/>
        <v>WON</v>
      </c>
      <c r="G42" s="12">
        <v>4</v>
      </c>
      <c r="H42" s="12">
        <v>0</v>
      </c>
      <c r="I42" s="13" t="s">
        <v>214</v>
      </c>
      <c r="J42" s="13" t="s">
        <v>215</v>
      </c>
      <c r="K42" s="13" t="s">
        <v>216</v>
      </c>
      <c r="L42" s="13" t="s">
        <v>220</v>
      </c>
      <c r="M42" s="13"/>
      <c r="N42" s="13"/>
      <c r="O42" s="13"/>
      <c r="P42" s="13"/>
    </row>
    <row r="43" spans="1:16" x14ac:dyDescent="0.3">
      <c r="A43" t="str">
        <f t="shared" si="1"/>
        <v>1ST XI</v>
      </c>
      <c r="B43" s="49">
        <v>32116</v>
      </c>
      <c r="C43" s="10" t="s">
        <v>128</v>
      </c>
      <c r="D43" s="11" t="s">
        <v>157</v>
      </c>
      <c r="E43" s="11" t="s">
        <v>152</v>
      </c>
      <c r="F43" s="4" t="str">
        <f t="shared" si="0"/>
        <v>DREW</v>
      </c>
      <c r="G43" s="12">
        <v>2</v>
      </c>
      <c r="H43" s="12">
        <v>2</v>
      </c>
      <c r="I43" s="13" t="s">
        <v>216</v>
      </c>
      <c r="J43" s="13" t="s">
        <v>222</v>
      </c>
      <c r="K43" s="13"/>
      <c r="L43" s="13"/>
      <c r="M43" s="13"/>
      <c r="N43" s="13"/>
      <c r="O43" s="13"/>
      <c r="P43" s="13"/>
    </row>
    <row r="44" spans="1:16" x14ac:dyDescent="0.3">
      <c r="A44" t="str">
        <f t="shared" si="1"/>
        <v>1ST XI</v>
      </c>
      <c r="B44" s="49">
        <v>32123</v>
      </c>
      <c r="C44" s="10" t="s">
        <v>128</v>
      </c>
      <c r="D44" s="11" t="s">
        <v>157</v>
      </c>
      <c r="E44" s="11" t="s">
        <v>92</v>
      </c>
      <c r="F44" s="4" t="str">
        <f t="shared" si="0"/>
        <v>WON</v>
      </c>
      <c r="G44" s="12">
        <v>2</v>
      </c>
      <c r="H44" s="12">
        <v>1</v>
      </c>
      <c r="I44" s="13" t="s">
        <v>216</v>
      </c>
      <c r="J44" s="13" t="s">
        <v>222</v>
      </c>
      <c r="K44" s="13"/>
      <c r="L44" s="13"/>
      <c r="M44" s="13"/>
      <c r="N44" s="13"/>
      <c r="O44" s="13"/>
      <c r="P44" s="13"/>
    </row>
    <row r="45" spans="1:16" x14ac:dyDescent="0.3">
      <c r="A45" t="str">
        <f t="shared" si="1"/>
        <v>1ST XI</v>
      </c>
      <c r="B45" s="49">
        <v>32144</v>
      </c>
      <c r="C45" s="10" t="s">
        <v>27</v>
      </c>
      <c r="D45" s="11" t="s">
        <v>151</v>
      </c>
      <c r="E45" s="11" t="s">
        <v>92</v>
      </c>
      <c r="F45" s="4" t="str">
        <f t="shared" si="0"/>
        <v>WON</v>
      </c>
      <c r="G45" s="12">
        <v>3</v>
      </c>
      <c r="H45" s="12">
        <v>1</v>
      </c>
      <c r="I45" s="13" t="s">
        <v>214</v>
      </c>
      <c r="J45" s="13" t="s">
        <v>215</v>
      </c>
      <c r="K45" s="13" t="s">
        <v>215</v>
      </c>
      <c r="L45" s="13"/>
      <c r="M45" s="13"/>
      <c r="N45" s="13"/>
      <c r="O45" s="13"/>
      <c r="P45" s="13"/>
    </row>
    <row r="46" spans="1:16" x14ac:dyDescent="0.3">
      <c r="A46" t="str">
        <f t="shared" si="1"/>
        <v>1ST XI</v>
      </c>
      <c r="B46" s="49">
        <v>32151</v>
      </c>
      <c r="C46" s="10" t="s">
        <v>2</v>
      </c>
      <c r="D46" s="11" t="s">
        <v>157</v>
      </c>
      <c r="E46" s="11" t="s">
        <v>92</v>
      </c>
      <c r="F46" s="4" t="str">
        <f t="shared" si="0"/>
        <v>WON</v>
      </c>
      <c r="G46" s="4">
        <v>2</v>
      </c>
      <c r="H46" s="12">
        <v>1</v>
      </c>
      <c r="I46" s="13" t="s">
        <v>221</v>
      </c>
      <c r="J46" s="13" t="s">
        <v>223</v>
      </c>
      <c r="K46" s="13"/>
      <c r="L46" s="13"/>
      <c r="M46" s="13"/>
      <c r="N46" s="13"/>
      <c r="O46" s="13"/>
      <c r="P46" s="13"/>
    </row>
    <row r="47" spans="1:16" x14ac:dyDescent="0.3">
      <c r="A47" t="str">
        <f t="shared" si="1"/>
        <v>1ST XI</v>
      </c>
      <c r="B47" s="49">
        <v>32152</v>
      </c>
      <c r="C47" s="10" t="s">
        <v>160</v>
      </c>
      <c r="D47" s="11" t="s">
        <v>157</v>
      </c>
      <c r="E47" s="11" t="s">
        <v>92</v>
      </c>
      <c r="F47" s="4" t="str">
        <f t="shared" si="0"/>
        <v>LOST</v>
      </c>
      <c r="G47" s="12">
        <v>0</v>
      </c>
      <c r="H47" s="12">
        <v>2</v>
      </c>
      <c r="I47" s="13"/>
      <c r="J47" s="13"/>
      <c r="K47" s="13"/>
      <c r="L47" s="13"/>
      <c r="M47" s="13"/>
      <c r="N47" s="13"/>
      <c r="O47" s="13"/>
      <c r="P47" s="13"/>
    </row>
    <row r="48" spans="1:16" x14ac:dyDescent="0.3">
      <c r="A48" t="str">
        <f t="shared" si="1"/>
        <v>1ST XI</v>
      </c>
      <c r="B48" s="49">
        <v>32158</v>
      </c>
      <c r="C48" s="10" t="s">
        <v>11</v>
      </c>
      <c r="D48" s="11" t="s">
        <v>157</v>
      </c>
      <c r="E48" s="11" t="s">
        <v>152</v>
      </c>
      <c r="F48" s="4" t="str">
        <f t="shared" si="0"/>
        <v>WON</v>
      </c>
      <c r="G48" s="12">
        <v>2</v>
      </c>
      <c r="H48" s="12">
        <v>0</v>
      </c>
      <c r="I48" s="13" t="s">
        <v>216</v>
      </c>
      <c r="J48" s="13" t="s">
        <v>220</v>
      </c>
      <c r="K48" s="13"/>
      <c r="L48" s="13"/>
      <c r="M48" s="13"/>
      <c r="N48" s="13"/>
      <c r="O48" s="13"/>
      <c r="P48" s="13"/>
    </row>
    <row r="49" spans="1:16" x14ac:dyDescent="0.3">
      <c r="A49" t="str">
        <f t="shared" si="1"/>
        <v>1ST XI</v>
      </c>
      <c r="B49" s="49">
        <v>32186</v>
      </c>
      <c r="C49" s="10" t="s">
        <v>28</v>
      </c>
      <c r="D49" s="11" t="s">
        <v>157</v>
      </c>
      <c r="E49" s="11" t="s">
        <v>92</v>
      </c>
      <c r="F49" s="4" t="str">
        <f t="shared" si="0"/>
        <v>LOST</v>
      </c>
      <c r="G49" s="12">
        <v>0</v>
      </c>
      <c r="H49" s="12">
        <v>4</v>
      </c>
      <c r="I49" s="13"/>
      <c r="J49" s="13"/>
      <c r="K49" s="13"/>
      <c r="L49" s="13"/>
      <c r="M49" s="13"/>
      <c r="N49" s="13"/>
      <c r="O49" s="13"/>
      <c r="P49" s="13"/>
    </row>
    <row r="50" spans="1:16" x14ac:dyDescent="0.3">
      <c r="A50" t="str">
        <f t="shared" si="1"/>
        <v>1ST XI</v>
      </c>
      <c r="B50" s="49">
        <v>32193</v>
      </c>
      <c r="C50" s="10" t="s">
        <v>50</v>
      </c>
      <c r="D50" s="11" t="s">
        <v>157</v>
      </c>
      <c r="E50" s="11" t="s">
        <v>92</v>
      </c>
      <c r="F50" s="4" t="str">
        <f t="shared" si="0"/>
        <v>LOST</v>
      </c>
      <c r="G50" s="12">
        <v>0</v>
      </c>
      <c r="H50" s="12">
        <v>1</v>
      </c>
      <c r="I50" s="13"/>
      <c r="J50" s="13"/>
      <c r="K50" s="13"/>
      <c r="L50" s="13"/>
      <c r="M50" s="13"/>
      <c r="N50" s="13"/>
      <c r="O50" s="13"/>
      <c r="P50" s="13"/>
    </row>
    <row r="51" spans="1:16" x14ac:dyDescent="0.3">
      <c r="A51" t="str">
        <f t="shared" si="1"/>
        <v>1ST XI</v>
      </c>
      <c r="B51" s="49">
        <v>32200</v>
      </c>
      <c r="C51" s="10" t="s">
        <v>23</v>
      </c>
      <c r="D51" s="11" t="s">
        <v>151</v>
      </c>
      <c r="E51" s="11" t="s">
        <v>152</v>
      </c>
      <c r="F51" s="4" t="str">
        <f t="shared" si="0"/>
        <v>DREW</v>
      </c>
      <c r="G51" s="12">
        <v>1</v>
      </c>
      <c r="H51" s="12">
        <v>1</v>
      </c>
      <c r="I51" s="13" t="s">
        <v>216</v>
      </c>
      <c r="J51" s="13"/>
      <c r="K51" s="13"/>
      <c r="L51" s="13"/>
      <c r="M51" s="13"/>
      <c r="N51" s="13"/>
      <c r="O51" s="13"/>
      <c r="P51" s="13"/>
    </row>
    <row r="52" spans="1:16" x14ac:dyDescent="0.3">
      <c r="A52" t="str">
        <f t="shared" si="1"/>
        <v>1ST XI</v>
      </c>
      <c r="B52" s="49">
        <v>32207</v>
      </c>
      <c r="C52" s="10" t="s">
        <v>30</v>
      </c>
      <c r="D52" s="11" t="s">
        <v>151</v>
      </c>
      <c r="E52" s="11" t="s">
        <v>92</v>
      </c>
      <c r="F52" s="4" t="str">
        <f t="shared" si="0"/>
        <v>LOST</v>
      </c>
      <c r="G52" s="12">
        <v>0</v>
      </c>
      <c r="H52" s="12">
        <v>3</v>
      </c>
      <c r="K52" s="13"/>
      <c r="L52" s="13"/>
      <c r="M52" s="13"/>
      <c r="N52" s="13"/>
      <c r="O52" s="13"/>
      <c r="P52" s="13"/>
    </row>
    <row r="53" spans="1:16" x14ac:dyDescent="0.3">
      <c r="A53" t="str">
        <f t="shared" si="1"/>
        <v>1ST XI</v>
      </c>
      <c r="B53" s="49">
        <v>32214</v>
      </c>
      <c r="C53" s="10" t="s">
        <v>6</v>
      </c>
      <c r="D53" s="11" t="s">
        <v>151</v>
      </c>
      <c r="E53" s="11" t="s">
        <v>152</v>
      </c>
      <c r="F53" s="4" t="str">
        <f t="shared" si="0"/>
        <v>WON</v>
      </c>
      <c r="G53" s="12">
        <v>2</v>
      </c>
      <c r="H53" s="12">
        <v>0</v>
      </c>
      <c r="I53" s="13" t="s">
        <v>222</v>
      </c>
      <c r="J53" s="13" t="s">
        <v>224</v>
      </c>
      <c r="K53" s="13"/>
      <c r="L53" s="13"/>
      <c r="M53" s="13"/>
      <c r="N53" s="13"/>
      <c r="O53" s="13"/>
      <c r="P53" s="13"/>
    </row>
    <row r="54" spans="1:16" x14ac:dyDescent="0.3">
      <c r="A54" t="str">
        <f t="shared" si="1"/>
        <v>1ST XI</v>
      </c>
      <c r="B54" s="49">
        <v>32221</v>
      </c>
      <c r="C54" s="10" t="s">
        <v>27</v>
      </c>
      <c r="D54" s="11" t="s">
        <v>151</v>
      </c>
      <c r="E54" s="11" t="s">
        <v>152</v>
      </c>
      <c r="F54" s="4" t="str">
        <f t="shared" si="0"/>
        <v>DREW</v>
      </c>
      <c r="G54" s="12">
        <v>1</v>
      </c>
      <c r="H54" s="12">
        <v>1</v>
      </c>
      <c r="I54" s="13" t="s">
        <v>217</v>
      </c>
      <c r="J54" s="13"/>
      <c r="K54" s="13"/>
      <c r="L54" s="13"/>
      <c r="M54" s="13"/>
      <c r="N54" s="13"/>
      <c r="O54" s="13"/>
      <c r="P54" s="13"/>
    </row>
    <row r="55" spans="1:16" x14ac:dyDescent="0.3">
      <c r="A55" t="str">
        <f t="shared" si="1"/>
        <v>1ST XI</v>
      </c>
      <c r="B55" s="49">
        <v>32228</v>
      </c>
      <c r="C55" s="10" t="s">
        <v>30</v>
      </c>
      <c r="D55" s="11" t="s">
        <v>151</v>
      </c>
      <c r="E55" s="11" t="s">
        <v>152</v>
      </c>
      <c r="F55" s="4" t="str">
        <f t="shared" si="0"/>
        <v>WON</v>
      </c>
      <c r="G55" s="12">
        <v>4</v>
      </c>
      <c r="H55" s="12">
        <v>1</v>
      </c>
      <c r="I55" s="13" t="s">
        <v>214</v>
      </c>
      <c r="J55" s="13" t="s">
        <v>216</v>
      </c>
      <c r="K55" s="13" t="s">
        <v>217</v>
      </c>
      <c r="L55" s="13" t="s">
        <v>220</v>
      </c>
      <c r="M55" s="13"/>
      <c r="N55" s="13"/>
      <c r="O55" s="13"/>
      <c r="P55" s="13"/>
    </row>
    <row r="56" spans="1:16" x14ac:dyDescent="0.3">
      <c r="A56" t="str">
        <f t="shared" si="1"/>
        <v>1ST XI</v>
      </c>
      <c r="B56" s="49">
        <v>32242</v>
      </c>
      <c r="C56" s="10" t="s">
        <v>37</v>
      </c>
      <c r="D56" s="11" t="s">
        <v>151</v>
      </c>
      <c r="E56" s="11" t="s">
        <v>92</v>
      </c>
      <c r="F56" s="4" t="str">
        <f t="shared" si="0"/>
        <v>WON</v>
      </c>
      <c r="G56" s="12">
        <v>2</v>
      </c>
      <c r="H56" s="12">
        <v>1</v>
      </c>
      <c r="I56" s="13" t="s">
        <v>216</v>
      </c>
      <c r="J56" s="13" t="s">
        <v>216</v>
      </c>
      <c r="K56" s="13"/>
      <c r="L56" s="13"/>
      <c r="M56" s="13"/>
      <c r="N56" s="13"/>
      <c r="O56" s="13"/>
      <c r="P56" s="13"/>
    </row>
    <row r="57" spans="1:16" x14ac:dyDescent="0.3">
      <c r="A57" t="str">
        <f t="shared" si="1"/>
        <v>1ST XI</v>
      </c>
      <c r="B57" s="49">
        <v>32245</v>
      </c>
      <c r="C57" s="10" t="s">
        <v>77</v>
      </c>
      <c r="D57" s="11" t="s">
        <v>151</v>
      </c>
      <c r="E57" s="11" t="s">
        <v>92</v>
      </c>
      <c r="F57" s="4" t="str">
        <f t="shared" si="0"/>
        <v>LOST</v>
      </c>
      <c r="G57" s="12">
        <v>1</v>
      </c>
      <c r="H57" s="12">
        <v>2</v>
      </c>
      <c r="I57" s="13" t="s">
        <v>214</v>
      </c>
      <c r="J57" s="13"/>
      <c r="K57" s="13"/>
      <c r="L57" s="13"/>
      <c r="M57" s="13"/>
      <c r="N57" s="13"/>
      <c r="O57" s="13"/>
      <c r="P57" s="13"/>
    </row>
    <row r="58" spans="1:16" x14ac:dyDescent="0.3">
      <c r="A58" t="str">
        <f t="shared" si="1"/>
        <v>1ST XI</v>
      </c>
      <c r="B58" s="49">
        <v>32247</v>
      </c>
      <c r="C58" s="10" t="s">
        <v>23</v>
      </c>
      <c r="D58" s="11" t="s">
        <v>151</v>
      </c>
      <c r="E58" s="11" t="s">
        <v>92</v>
      </c>
      <c r="F58" s="4" t="str">
        <f t="shared" si="0"/>
        <v>WON</v>
      </c>
      <c r="G58" s="12">
        <v>4</v>
      </c>
      <c r="H58" s="12">
        <v>1</v>
      </c>
      <c r="I58" s="13" t="s">
        <v>221</v>
      </c>
      <c r="J58" s="13" t="s">
        <v>221</v>
      </c>
      <c r="K58" s="13" t="s">
        <v>216</v>
      </c>
      <c r="L58" s="13" t="s">
        <v>226</v>
      </c>
      <c r="M58" s="13"/>
      <c r="N58" s="13"/>
      <c r="O58" s="13"/>
      <c r="P58" s="13"/>
    </row>
    <row r="59" spans="1:16" x14ac:dyDescent="0.3">
      <c r="A59" t="str">
        <f t="shared" si="1"/>
        <v>1ST XI</v>
      </c>
      <c r="B59" s="49">
        <v>32249</v>
      </c>
      <c r="C59" s="10" t="s">
        <v>77</v>
      </c>
      <c r="D59" s="11" t="s">
        <v>151</v>
      </c>
      <c r="E59" s="11" t="s">
        <v>152</v>
      </c>
      <c r="F59" s="4" t="str">
        <f t="shared" si="0"/>
        <v>LOST</v>
      </c>
      <c r="G59" s="12">
        <v>0</v>
      </c>
      <c r="H59" s="12">
        <v>1</v>
      </c>
      <c r="I59" s="13"/>
      <c r="J59" s="13"/>
      <c r="K59" s="13"/>
      <c r="L59" s="13"/>
      <c r="M59" s="13"/>
      <c r="N59" s="13"/>
      <c r="O59" s="13"/>
      <c r="P59" s="13"/>
    </row>
    <row r="60" spans="1:16" x14ac:dyDescent="0.3">
      <c r="A60" t="str">
        <f t="shared" si="1"/>
        <v>1ST XI</v>
      </c>
      <c r="B60" s="49">
        <v>32253</v>
      </c>
      <c r="C60" s="10" t="s">
        <v>41</v>
      </c>
      <c r="D60" s="11" t="s">
        <v>151</v>
      </c>
      <c r="E60" s="11" t="s">
        <v>152</v>
      </c>
      <c r="F60" s="4" t="str">
        <f t="shared" si="0"/>
        <v>DREW</v>
      </c>
      <c r="G60" s="12">
        <v>0</v>
      </c>
      <c r="H60" s="12">
        <v>0</v>
      </c>
      <c r="I60" s="13"/>
      <c r="J60" s="13"/>
      <c r="K60" s="13"/>
      <c r="L60" s="13"/>
      <c r="M60" s="13"/>
      <c r="N60" s="13"/>
      <c r="O60" s="13"/>
      <c r="P60" s="13"/>
    </row>
    <row r="61" spans="1:16" x14ac:dyDescent="0.3">
      <c r="A61" t="str">
        <f t="shared" si="1"/>
        <v>1ST XI</v>
      </c>
      <c r="B61" s="49">
        <v>32256</v>
      </c>
      <c r="C61" s="10" t="s">
        <v>13</v>
      </c>
      <c r="D61" s="11" t="s">
        <v>151</v>
      </c>
      <c r="E61" s="11" t="s">
        <v>152</v>
      </c>
      <c r="F61" s="4" t="str">
        <f t="shared" si="0"/>
        <v>WON</v>
      </c>
      <c r="G61" s="12">
        <v>2</v>
      </c>
      <c r="H61" s="12">
        <v>0</v>
      </c>
      <c r="I61" s="13" t="s">
        <v>224</v>
      </c>
      <c r="J61" s="13" t="s">
        <v>225</v>
      </c>
      <c r="K61" s="13"/>
      <c r="L61" s="13"/>
      <c r="M61" s="13"/>
      <c r="N61" s="13"/>
      <c r="O61" s="13"/>
      <c r="P61" s="13"/>
    </row>
    <row r="62" spans="1:16" x14ac:dyDescent="0.3">
      <c r="A62" t="str">
        <f t="shared" si="1"/>
        <v>1ST XI</v>
      </c>
      <c r="B62" s="49">
        <v>32257</v>
      </c>
      <c r="C62" s="10" t="s">
        <v>80</v>
      </c>
      <c r="D62" s="11" t="s">
        <v>151</v>
      </c>
      <c r="E62" s="11" t="s">
        <v>152</v>
      </c>
      <c r="F62" s="4" t="str">
        <f t="shared" si="0"/>
        <v>LOST</v>
      </c>
      <c r="G62" s="12">
        <v>0</v>
      </c>
      <c r="H62" s="12">
        <v>3</v>
      </c>
      <c r="I62" s="13"/>
      <c r="J62" s="13"/>
      <c r="K62" s="13"/>
      <c r="L62" s="13"/>
      <c r="M62" s="13"/>
      <c r="N62" s="13"/>
      <c r="O62" s="13"/>
      <c r="P62" s="13"/>
    </row>
    <row r="63" spans="1:16" x14ac:dyDescent="0.3">
      <c r="A63" t="str">
        <f t="shared" si="1"/>
        <v>1ST XI</v>
      </c>
      <c r="B63" s="49">
        <v>32259</v>
      </c>
      <c r="C63" s="10" t="s">
        <v>43</v>
      </c>
      <c r="D63" s="11" t="s">
        <v>151</v>
      </c>
      <c r="E63" s="11" t="s">
        <v>92</v>
      </c>
      <c r="F63" s="4" t="str">
        <f t="shared" si="0"/>
        <v>WON</v>
      </c>
      <c r="G63" s="12">
        <v>3</v>
      </c>
      <c r="H63" s="12">
        <v>1</v>
      </c>
      <c r="I63" s="13" t="s">
        <v>214</v>
      </c>
      <c r="J63" s="13" t="s">
        <v>215</v>
      </c>
      <c r="K63" s="13" t="s">
        <v>218</v>
      </c>
      <c r="L63" s="13"/>
      <c r="M63" s="13"/>
      <c r="N63" s="13"/>
      <c r="O63" s="13"/>
      <c r="P63" s="13"/>
    </row>
    <row r="64" spans="1:16" x14ac:dyDescent="0.3">
      <c r="A64" t="str">
        <f t="shared" si="1"/>
        <v>1ST XI</v>
      </c>
      <c r="B64" s="49">
        <v>32261</v>
      </c>
      <c r="C64" s="10" t="s">
        <v>80</v>
      </c>
      <c r="D64" s="11" t="s">
        <v>151</v>
      </c>
      <c r="E64" s="11" t="s">
        <v>92</v>
      </c>
      <c r="F64" s="4" t="str">
        <f t="shared" si="0"/>
        <v>DREW</v>
      </c>
      <c r="G64" s="12">
        <v>1</v>
      </c>
      <c r="H64" s="12">
        <v>1</v>
      </c>
      <c r="I64" s="13" t="s">
        <v>222</v>
      </c>
      <c r="J64" s="13"/>
      <c r="K64" s="13"/>
      <c r="L64" s="13"/>
      <c r="M64" s="13"/>
      <c r="N64" s="13"/>
      <c r="O64" s="13"/>
      <c r="P64" s="13"/>
    </row>
    <row r="65" spans="1:18" x14ac:dyDescent="0.3">
      <c r="A65" t="str">
        <f t="shared" si="1"/>
        <v>1ST XI</v>
      </c>
      <c r="B65" s="49">
        <v>32263</v>
      </c>
      <c r="C65" s="10" t="s">
        <v>55</v>
      </c>
      <c r="D65" s="11" t="s">
        <v>151</v>
      </c>
      <c r="E65" s="11" t="s">
        <v>92</v>
      </c>
      <c r="F65" s="4" t="str">
        <f t="shared" si="0"/>
        <v>LOST</v>
      </c>
      <c r="G65" s="12">
        <v>1</v>
      </c>
      <c r="H65" s="12">
        <v>3</v>
      </c>
      <c r="I65" s="13" t="s">
        <v>226</v>
      </c>
      <c r="J65" s="13"/>
      <c r="K65" s="13"/>
      <c r="L65" s="13"/>
      <c r="M65" s="13"/>
      <c r="N65" s="13"/>
      <c r="O65" s="13"/>
      <c r="P65" s="13"/>
    </row>
    <row r="66" spans="1:18" x14ac:dyDescent="0.3">
      <c r="A66" t="str">
        <f t="shared" si="1"/>
        <v>1ST XI</v>
      </c>
      <c r="B66" s="49">
        <v>32264</v>
      </c>
      <c r="C66" s="10" t="s">
        <v>41</v>
      </c>
      <c r="D66" s="11" t="s">
        <v>151</v>
      </c>
      <c r="E66" s="11" t="s">
        <v>92</v>
      </c>
      <c r="F66" s="4" t="str">
        <f t="shared" si="0"/>
        <v>LOST</v>
      </c>
      <c r="G66" s="12">
        <v>2</v>
      </c>
      <c r="H66" s="12">
        <v>3</v>
      </c>
      <c r="I66" s="13" t="s">
        <v>217</v>
      </c>
      <c r="J66" s="13" t="s">
        <v>217</v>
      </c>
      <c r="K66" s="13"/>
      <c r="L66" s="13"/>
      <c r="M66" s="13"/>
      <c r="N66" s="13"/>
      <c r="O66" s="13"/>
      <c r="P66" s="13"/>
    </row>
    <row r="67" spans="1:18" x14ac:dyDescent="0.3">
      <c r="A67" t="str">
        <f t="shared" si="1"/>
        <v>1ST XI</v>
      </c>
      <c r="B67" s="49">
        <v>32270</v>
      </c>
      <c r="C67" s="10" t="s">
        <v>13</v>
      </c>
      <c r="D67" s="11" t="s">
        <v>151</v>
      </c>
      <c r="E67" s="11" t="s">
        <v>92</v>
      </c>
      <c r="F67" s="4" t="str">
        <f t="shared" si="0"/>
        <v>WON</v>
      </c>
      <c r="G67" s="12">
        <v>4</v>
      </c>
      <c r="H67" s="12">
        <v>1</v>
      </c>
      <c r="I67" s="13" t="s">
        <v>221</v>
      </c>
      <c r="J67" s="13" t="s">
        <v>221</v>
      </c>
      <c r="K67" s="13" t="s">
        <v>224</v>
      </c>
      <c r="L67" s="13" t="s">
        <v>216</v>
      </c>
      <c r="M67" s="13"/>
      <c r="N67" s="13"/>
      <c r="O67" s="13"/>
      <c r="P67" s="13"/>
    </row>
    <row r="68" spans="1:18" x14ac:dyDescent="0.3">
      <c r="B68" s="64" t="s">
        <v>93</v>
      </c>
      <c r="C68" s="65" t="s">
        <v>85</v>
      </c>
      <c r="D68" s="65"/>
      <c r="E68" s="65"/>
      <c r="F68" s="65"/>
      <c r="G68" s="65"/>
      <c r="H68" s="66"/>
      <c r="J68" s="44"/>
      <c r="K68" s="13"/>
      <c r="L68" s="13"/>
      <c r="M68" s="13"/>
      <c r="N68" s="13"/>
      <c r="O68" s="13"/>
      <c r="P68" s="13"/>
    </row>
    <row r="69" spans="1:18" x14ac:dyDescent="0.3">
      <c r="B69" s="50" t="s">
        <v>86</v>
      </c>
      <c r="C69" s="6" t="s">
        <v>87</v>
      </c>
      <c r="D69" s="6" t="s">
        <v>88</v>
      </c>
      <c r="E69" s="7" t="s">
        <v>89</v>
      </c>
      <c r="F69" s="7" t="s">
        <v>90</v>
      </c>
      <c r="G69" s="8" t="s">
        <v>91</v>
      </c>
      <c r="H69" s="8" t="s">
        <v>92</v>
      </c>
      <c r="I69" s="70" t="s">
        <v>394</v>
      </c>
      <c r="J69" s="70"/>
      <c r="K69" s="70"/>
      <c r="L69" s="70"/>
      <c r="M69" s="70"/>
      <c r="N69" s="70"/>
      <c r="O69" s="70"/>
      <c r="P69" s="70"/>
      <c r="Q69" s="70"/>
      <c r="R69" s="70"/>
    </row>
    <row r="70" spans="1:18" x14ac:dyDescent="0.3">
      <c r="A70" t="str">
        <f t="shared" ref="A70:A102" si="2">$B$68</f>
        <v>RES XI</v>
      </c>
      <c r="B70" s="49">
        <v>32027</v>
      </c>
      <c r="C70" s="9" t="s">
        <v>16</v>
      </c>
      <c r="D70" s="11" t="s">
        <v>150</v>
      </c>
      <c r="E70" s="11" t="s">
        <v>152</v>
      </c>
      <c r="F70" s="4" t="str">
        <f t="shared" ref="F70:F102" si="3">IF(G70&gt;H70,"WON",IF(H70&gt;G70,"LOST","DREW"))</f>
        <v>WON</v>
      </c>
      <c r="G70" s="12">
        <v>3</v>
      </c>
      <c r="H70" s="12">
        <v>2</v>
      </c>
      <c r="I70" s="13" t="s">
        <v>216</v>
      </c>
      <c r="J70" s="13" t="s">
        <v>227</v>
      </c>
      <c r="K70" s="13" t="s">
        <v>228</v>
      </c>
      <c r="L70" s="13"/>
      <c r="M70" s="13"/>
      <c r="N70" s="13"/>
      <c r="O70" s="13"/>
      <c r="P70" s="13"/>
    </row>
    <row r="71" spans="1:18" x14ac:dyDescent="0.3">
      <c r="A71" t="str">
        <f t="shared" si="2"/>
        <v>RES XI</v>
      </c>
      <c r="B71" s="49">
        <v>32046</v>
      </c>
      <c r="C71" s="9" t="s">
        <v>51</v>
      </c>
      <c r="D71" s="11" t="s">
        <v>151</v>
      </c>
      <c r="E71" s="11" t="s">
        <v>152</v>
      </c>
      <c r="F71" s="4" t="str">
        <f t="shared" si="3"/>
        <v>LOST</v>
      </c>
      <c r="G71" s="12">
        <v>0</v>
      </c>
      <c r="H71" s="12">
        <v>1</v>
      </c>
      <c r="I71" s="13"/>
      <c r="J71" s="13"/>
      <c r="K71" s="13"/>
      <c r="L71" s="13"/>
      <c r="M71" s="13"/>
      <c r="N71" s="13"/>
      <c r="O71" s="13"/>
      <c r="P71" s="13"/>
    </row>
    <row r="72" spans="1:18" x14ac:dyDescent="0.3">
      <c r="A72" t="str">
        <f t="shared" si="2"/>
        <v>RES XI</v>
      </c>
      <c r="B72" s="49">
        <v>32053</v>
      </c>
      <c r="C72" s="9" t="s">
        <v>55</v>
      </c>
      <c r="D72" s="11" t="s">
        <v>151</v>
      </c>
      <c r="E72" s="11" t="s">
        <v>92</v>
      </c>
      <c r="F72" s="4" t="str">
        <f t="shared" si="3"/>
        <v>LOST</v>
      </c>
      <c r="G72" s="12">
        <v>1</v>
      </c>
      <c r="H72" s="12">
        <v>3</v>
      </c>
      <c r="I72" s="13" t="s">
        <v>224</v>
      </c>
      <c r="J72" s="13"/>
      <c r="K72" s="13"/>
      <c r="L72" s="13"/>
      <c r="M72" s="13"/>
      <c r="N72" s="13"/>
      <c r="O72" s="13"/>
      <c r="P72" s="13"/>
    </row>
    <row r="73" spans="1:18" x14ac:dyDescent="0.3">
      <c r="A73" t="str">
        <f t="shared" si="2"/>
        <v>RES XI</v>
      </c>
      <c r="B73" s="49">
        <v>32060</v>
      </c>
      <c r="C73" s="9" t="s">
        <v>27</v>
      </c>
      <c r="D73" s="11" t="s">
        <v>151</v>
      </c>
      <c r="E73" s="11" t="s">
        <v>92</v>
      </c>
      <c r="F73" s="4" t="str">
        <f t="shared" si="3"/>
        <v>LOST</v>
      </c>
      <c r="G73" s="12">
        <v>1</v>
      </c>
      <c r="H73" s="12">
        <v>2</v>
      </c>
      <c r="I73" s="13" t="s">
        <v>229</v>
      </c>
      <c r="J73" s="13"/>
      <c r="K73" s="13"/>
      <c r="L73" s="13"/>
      <c r="M73" s="13"/>
      <c r="N73" s="13"/>
      <c r="O73" s="13"/>
      <c r="P73" s="13"/>
    </row>
    <row r="74" spans="1:18" x14ac:dyDescent="0.3">
      <c r="A74" t="str">
        <f t="shared" si="2"/>
        <v>RES XI</v>
      </c>
      <c r="B74" s="49">
        <v>32067</v>
      </c>
      <c r="C74" s="9" t="s">
        <v>51</v>
      </c>
      <c r="D74" s="11" t="s">
        <v>151</v>
      </c>
      <c r="E74" s="11" t="s">
        <v>92</v>
      </c>
      <c r="F74" s="4" t="str">
        <f t="shared" si="3"/>
        <v>LOST</v>
      </c>
      <c r="G74" s="12">
        <v>0</v>
      </c>
      <c r="H74" s="12">
        <v>4</v>
      </c>
      <c r="I74" s="13"/>
      <c r="J74" s="13"/>
      <c r="K74" s="13"/>
      <c r="L74" s="13"/>
      <c r="M74" s="13"/>
      <c r="N74" s="13"/>
      <c r="O74" s="13"/>
      <c r="P74" s="13"/>
    </row>
    <row r="75" spans="1:18" x14ac:dyDescent="0.3">
      <c r="A75" t="str">
        <f t="shared" si="2"/>
        <v>RES XI</v>
      </c>
      <c r="B75" s="49">
        <v>32074</v>
      </c>
      <c r="C75" s="9" t="s">
        <v>33</v>
      </c>
      <c r="D75" s="11" t="s">
        <v>151</v>
      </c>
      <c r="E75" s="11" t="s">
        <v>152</v>
      </c>
      <c r="F75" s="4" t="str">
        <f t="shared" si="3"/>
        <v>DREW</v>
      </c>
      <c r="G75" s="12">
        <v>2</v>
      </c>
      <c r="H75" s="12">
        <v>2</v>
      </c>
      <c r="I75" s="13" t="s">
        <v>216</v>
      </c>
      <c r="J75" s="13" t="s">
        <v>225</v>
      </c>
      <c r="K75" s="13"/>
      <c r="L75" s="13"/>
      <c r="M75" s="13"/>
      <c r="N75" s="13"/>
      <c r="O75" s="13"/>
      <c r="P75" s="13"/>
    </row>
    <row r="76" spans="1:18" x14ac:dyDescent="0.3">
      <c r="A76" t="str">
        <f t="shared" si="2"/>
        <v>RES XI</v>
      </c>
      <c r="B76" s="49">
        <v>32081</v>
      </c>
      <c r="C76" s="9" t="s">
        <v>77</v>
      </c>
      <c r="D76" s="11" t="s">
        <v>151</v>
      </c>
      <c r="E76" s="11" t="s">
        <v>152</v>
      </c>
      <c r="F76" s="4" t="str">
        <f t="shared" si="3"/>
        <v>LOST</v>
      </c>
      <c r="G76" s="12">
        <v>1</v>
      </c>
      <c r="H76" s="12">
        <v>3</v>
      </c>
      <c r="I76" s="13" t="s">
        <v>227</v>
      </c>
      <c r="J76" s="13"/>
      <c r="K76" s="13"/>
      <c r="L76" s="13"/>
      <c r="M76" s="13"/>
      <c r="N76" s="13"/>
      <c r="O76" s="13"/>
      <c r="P76" s="13"/>
    </row>
    <row r="77" spans="1:18" x14ac:dyDescent="0.3">
      <c r="A77" t="str">
        <f t="shared" si="2"/>
        <v>RES XI</v>
      </c>
      <c r="B77" s="49">
        <v>32088</v>
      </c>
      <c r="C77" s="9" t="s">
        <v>161</v>
      </c>
      <c r="D77" s="11" t="s">
        <v>157</v>
      </c>
      <c r="E77" s="11" t="s">
        <v>92</v>
      </c>
      <c r="F77" s="4" t="str">
        <f t="shared" si="3"/>
        <v>WON</v>
      </c>
      <c r="G77" s="12">
        <v>6</v>
      </c>
      <c r="H77" s="12">
        <v>5</v>
      </c>
      <c r="I77" s="13" t="s">
        <v>230</v>
      </c>
      <c r="J77" s="13" t="s">
        <v>230</v>
      </c>
      <c r="K77" s="13" t="s">
        <v>230</v>
      </c>
      <c r="L77" s="13" t="s">
        <v>227</v>
      </c>
      <c r="M77" s="13" t="s">
        <v>218</v>
      </c>
      <c r="N77" s="13" t="s">
        <v>231</v>
      </c>
      <c r="O77" s="13"/>
      <c r="P77" s="13"/>
    </row>
    <row r="78" spans="1:18" x14ac:dyDescent="0.3">
      <c r="A78" t="str">
        <f t="shared" si="2"/>
        <v>RES XI</v>
      </c>
      <c r="B78" s="49">
        <v>32095</v>
      </c>
      <c r="C78" s="9" t="s">
        <v>41</v>
      </c>
      <c r="D78" s="11" t="s">
        <v>151</v>
      </c>
      <c r="E78" s="11" t="s">
        <v>92</v>
      </c>
      <c r="F78" s="4" t="str">
        <f t="shared" si="3"/>
        <v>WON</v>
      </c>
      <c r="G78" s="12">
        <v>3</v>
      </c>
      <c r="H78" s="12">
        <v>2</v>
      </c>
      <c r="I78" s="13" t="s">
        <v>231</v>
      </c>
      <c r="J78" s="13" t="s">
        <v>227</v>
      </c>
      <c r="K78" s="13" t="s">
        <v>218</v>
      </c>
      <c r="L78" s="13"/>
      <c r="M78" s="13"/>
      <c r="N78" s="13"/>
      <c r="O78" s="13"/>
      <c r="P78" s="13"/>
    </row>
    <row r="79" spans="1:18" x14ac:dyDescent="0.3">
      <c r="A79" t="str">
        <f t="shared" si="2"/>
        <v>RES XI</v>
      </c>
      <c r="B79" s="49">
        <v>32102</v>
      </c>
      <c r="C79" s="9" t="s">
        <v>15</v>
      </c>
      <c r="D79" s="11" t="s">
        <v>157</v>
      </c>
      <c r="E79" s="11" t="s">
        <v>152</v>
      </c>
      <c r="F79" s="4" t="str">
        <f t="shared" si="3"/>
        <v>DREW</v>
      </c>
      <c r="G79" s="12">
        <v>1</v>
      </c>
      <c r="H79" s="12">
        <v>1</v>
      </c>
      <c r="I79" s="13" t="s">
        <v>217</v>
      </c>
      <c r="J79" s="13"/>
      <c r="K79" s="13"/>
      <c r="L79" s="13"/>
      <c r="M79" s="13"/>
      <c r="N79" s="13"/>
      <c r="O79" s="13"/>
      <c r="P79" s="13"/>
    </row>
    <row r="80" spans="1:18" x14ac:dyDescent="0.3">
      <c r="A80" t="str">
        <f t="shared" si="2"/>
        <v>RES XI</v>
      </c>
      <c r="B80" s="49">
        <v>32109</v>
      </c>
      <c r="C80" s="9" t="s">
        <v>39</v>
      </c>
      <c r="D80" s="11" t="s">
        <v>157</v>
      </c>
      <c r="E80" s="11" t="s">
        <v>152</v>
      </c>
      <c r="F80" s="4" t="str">
        <f t="shared" si="3"/>
        <v>DREW</v>
      </c>
      <c r="G80" s="12">
        <v>3</v>
      </c>
      <c r="H80" s="12">
        <v>3</v>
      </c>
      <c r="I80" s="13" t="s">
        <v>229</v>
      </c>
      <c r="J80" s="13" t="s">
        <v>231</v>
      </c>
      <c r="K80" s="13" t="s">
        <v>227</v>
      </c>
      <c r="L80" s="13"/>
      <c r="M80" s="13"/>
      <c r="N80" s="13"/>
      <c r="O80" s="13"/>
      <c r="P80" s="13"/>
    </row>
    <row r="81" spans="1:16" x14ac:dyDescent="0.3">
      <c r="A81" t="str">
        <f t="shared" si="2"/>
        <v>RES XI</v>
      </c>
      <c r="B81" s="49">
        <v>32116</v>
      </c>
      <c r="C81" s="9" t="s">
        <v>39</v>
      </c>
      <c r="D81" s="11" t="s">
        <v>157</v>
      </c>
      <c r="E81" s="11" t="s">
        <v>92</v>
      </c>
      <c r="F81" s="4" t="str">
        <f t="shared" si="3"/>
        <v>WON</v>
      </c>
      <c r="G81" s="12">
        <v>2</v>
      </c>
      <c r="H81" s="12">
        <v>1</v>
      </c>
      <c r="I81" s="13" t="s">
        <v>231</v>
      </c>
      <c r="J81" s="13" t="s">
        <v>232</v>
      </c>
      <c r="K81" s="13"/>
      <c r="L81" s="13"/>
      <c r="M81" s="13"/>
      <c r="N81" s="13"/>
      <c r="O81" s="13"/>
      <c r="P81" s="13"/>
    </row>
    <row r="82" spans="1:16" x14ac:dyDescent="0.3">
      <c r="A82" t="str">
        <f t="shared" si="2"/>
        <v>RES XI</v>
      </c>
      <c r="B82" s="49">
        <v>32123</v>
      </c>
      <c r="C82" s="9" t="s">
        <v>15</v>
      </c>
      <c r="D82" s="11" t="s">
        <v>157</v>
      </c>
      <c r="E82" s="11" t="s">
        <v>92</v>
      </c>
      <c r="F82" s="4" t="str">
        <f t="shared" si="3"/>
        <v>WON</v>
      </c>
      <c r="G82" s="12">
        <v>1</v>
      </c>
      <c r="H82" s="12">
        <v>0</v>
      </c>
      <c r="I82" s="13" t="s">
        <v>233</v>
      </c>
      <c r="J82" s="13"/>
      <c r="K82" s="13"/>
      <c r="L82" s="13"/>
      <c r="M82" s="13"/>
      <c r="N82" s="13"/>
      <c r="O82" s="13"/>
      <c r="P82" s="13"/>
    </row>
    <row r="83" spans="1:16" x14ac:dyDescent="0.3">
      <c r="A83" t="str">
        <f t="shared" si="2"/>
        <v>RES XI</v>
      </c>
      <c r="B83" s="49">
        <v>32130</v>
      </c>
      <c r="C83" s="9" t="s">
        <v>23</v>
      </c>
      <c r="D83" s="11" t="s">
        <v>151</v>
      </c>
      <c r="E83" s="11" t="s">
        <v>152</v>
      </c>
      <c r="F83" s="4" t="str">
        <f t="shared" si="3"/>
        <v>LOST</v>
      </c>
      <c r="G83" s="12">
        <v>1</v>
      </c>
      <c r="H83" s="12">
        <v>3</v>
      </c>
      <c r="I83" s="13" t="s">
        <v>218</v>
      </c>
      <c r="J83" s="13"/>
      <c r="K83" s="13"/>
      <c r="L83" s="13"/>
      <c r="M83" s="13"/>
      <c r="N83" s="13"/>
      <c r="O83" s="13"/>
      <c r="P83" s="13"/>
    </row>
    <row r="84" spans="1:16" x14ac:dyDescent="0.3">
      <c r="A84" t="str">
        <f t="shared" si="2"/>
        <v>RES XI</v>
      </c>
      <c r="B84" s="49">
        <v>32144</v>
      </c>
      <c r="C84" s="9" t="s">
        <v>162</v>
      </c>
      <c r="D84" s="11" t="s">
        <v>157</v>
      </c>
      <c r="E84" s="11" t="s">
        <v>152</v>
      </c>
      <c r="F84" s="4" t="str">
        <f t="shared" si="3"/>
        <v>WON</v>
      </c>
      <c r="G84" s="12">
        <v>4</v>
      </c>
      <c r="H84" s="12">
        <v>2</v>
      </c>
      <c r="I84" s="13" t="s">
        <v>227</v>
      </c>
      <c r="J84" s="13" t="s">
        <v>227</v>
      </c>
      <c r="K84" s="13" t="s">
        <v>227</v>
      </c>
      <c r="L84" s="13" t="s">
        <v>234</v>
      </c>
      <c r="M84" s="13"/>
      <c r="N84" s="13"/>
      <c r="O84" s="13"/>
      <c r="P84" s="13"/>
    </row>
    <row r="85" spans="1:16" x14ac:dyDescent="0.3">
      <c r="A85" t="str">
        <f t="shared" si="2"/>
        <v>RES XI</v>
      </c>
      <c r="B85" s="49">
        <v>32151</v>
      </c>
      <c r="C85" s="9" t="s">
        <v>11</v>
      </c>
      <c r="D85" s="11" t="s">
        <v>157</v>
      </c>
      <c r="E85" s="11" t="s">
        <v>152</v>
      </c>
      <c r="F85" s="4" t="str">
        <f t="shared" si="3"/>
        <v>WON</v>
      </c>
      <c r="G85" s="12">
        <v>2</v>
      </c>
      <c r="H85" s="12">
        <v>1</v>
      </c>
      <c r="I85" s="13" t="s">
        <v>235</v>
      </c>
      <c r="J85" s="13" t="s">
        <v>230</v>
      </c>
      <c r="K85" s="13"/>
      <c r="L85" s="13"/>
      <c r="M85" s="13"/>
      <c r="N85" s="13"/>
      <c r="O85" s="13"/>
      <c r="P85" s="13"/>
    </row>
    <row r="86" spans="1:16" x14ac:dyDescent="0.3">
      <c r="A86" t="str">
        <f t="shared" si="2"/>
        <v>RES XI</v>
      </c>
      <c r="B86" s="49">
        <v>32158</v>
      </c>
      <c r="C86" s="9" t="s">
        <v>55</v>
      </c>
      <c r="D86" s="11" t="s">
        <v>151</v>
      </c>
      <c r="E86" s="11" t="s">
        <v>152</v>
      </c>
      <c r="F86" s="4" t="str">
        <f t="shared" si="3"/>
        <v>LOST</v>
      </c>
      <c r="G86" s="12">
        <v>1</v>
      </c>
      <c r="H86" s="12">
        <v>2</v>
      </c>
      <c r="I86" s="13" t="s">
        <v>232</v>
      </c>
      <c r="J86" s="13"/>
      <c r="K86" s="13"/>
      <c r="L86" s="13"/>
      <c r="M86" s="13"/>
      <c r="N86" s="13"/>
      <c r="O86" s="13"/>
      <c r="P86" s="13"/>
    </row>
    <row r="87" spans="1:16" x14ac:dyDescent="0.3">
      <c r="A87" t="str">
        <f t="shared" si="2"/>
        <v>RES XI</v>
      </c>
      <c r="B87" s="49">
        <v>32165</v>
      </c>
      <c r="C87" s="9" t="s">
        <v>24</v>
      </c>
      <c r="D87" s="11" t="s">
        <v>157</v>
      </c>
      <c r="E87" s="11" t="s">
        <v>92</v>
      </c>
      <c r="F87" s="4" t="str">
        <f t="shared" si="3"/>
        <v>DREW</v>
      </c>
      <c r="G87" s="12">
        <v>1</v>
      </c>
      <c r="H87" s="12">
        <v>1</v>
      </c>
      <c r="I87" s="13" t="s">
        <v>233</v>
      </c>
      <c r="J87" s="13"/>
      <c r="K87" s="13"/>
      <c r="L87" s="13"/>
      <c r="M87" s="13"/>
      <c r="N87" s="13"/>
      <c r="O87" s="13"/>
      <c r="P87" s="13"/>
    </row>
    <row r="88" spans="1:16" x14ac:dyDescent="0.3">
      <c r="A88" t="str">
        <f t="shared" si="2"/>
        <v>RES XI</v>
      </c>
      <c r="B88" s="49">
        <v>32179</v>
      </c>
      <c r="C88" s="9" t="s">
        <v>24</v>
      </c>
      <c r="D88" s="11" t="s">
        <v>157</v>
      </c>
      <c r="E88" s="11" t="s">
        <v>152</v>
      </c>
      <c r="F88" s="4" t="str">
        <f t="shared" si="3"/>
        <v>LOST</v>
      </c>
      <c r="G88" s="12">
        <v>4</v>
      </c>
      <c r="H88" s="12">
        <v>5</v>
      </c>
      <c r="I88" s="13" t="s">
        <v>231</v>
      </c>
      <c r="J88" s="13" t="s">
        <v>231</v>
      </c>
      <c r="K88" s="13" t="s">
        <v>215</v>
      </c>
      <c r="L88" s="13" t="s">
        <v>236</v>
      </c>
      <c r="M88" s="13"/>
      <c r="N88" s="13"/>
      <c r="O88" s="13"/>
      <c r="P88" s="13"/>
    </row>
    <row r="89" spans="1:16" x14ac:dyDescent="0.3">
      <c r="A89" t="str">
        <f t="shared" si="2"/>
        <v>RES XI</v>
      </c>
      <c r="B89" s="49">
        <v>32186</v>
      </c>
      <c r="C89" s="9" t="s">
        <v>43</v>
      </c>
      <c r="D89" s="11" t="s">
        <v>157</v>
      </c>
      <c r="E89" s="11" t="s">
        <v>152</v>
      </c>
      <c r="F89" s="4" t="str">
        <f t="shared" si="3"/>
        <v>LOST</v>
      </c>
      <c r="G89" s="12">
        <v>0</v>
      </c>
      <c r="H89" s="12">
        <v>5</v>
      </c>
      <c r="I89" s="13"/>
      <c r="J89" s="13"/>
      <c r="K89" s="13"/>
      <c r="L89" s="13"/>
      <c r="M89" s="13"/>
      <c r="N89" s="13"/>
      <c r="O89" s="13"/>
      <c r="P89" s="13"/>
    </row>
    <row r="90" spans="1:16" x14ac:dyDescent="0.3">
      <c r="A90" t="str">
        <f t="shared" si="2"/>
        <v>RES XI</v>
      </c>
      <c r="B90" s="49">
        <v>32193</v>
      </c>
      <c r="C90" s="9" t="s">
        <v>44</v>
      </c>
      <c r="D90" s="11" t="s">
        <v>151</v>
      </c>
      <c r="E90" s="11" t="s">
        <v>152</v>
      </c>
      <c r="F90" s="4" t="str">
        <f t="shared" si="3"/>
        <v>WON</v>
      </c>
      <c r="G90" s="12">
        <v>1</v>
      </c>
      <c r="H90" s="12">
        <v>0</v>
      </c>
      <c r="I90" s="13" t="s">
        <v>229</v>
      </c>
      <c r="J90" s="13"/>
      <c r="K90" s="13"/>
      <c r="L90" s="13"/>
      <c r="M90" s="13"/>
      <c r="N90" s="13"/>
      <c r="O90" s="13"/>
      <c r="P90" s="13"/>
    </row>
    <row r="91" spans="1:16" x14ac:dyDescent="0.3">
      <c r="A91" t="str">
        <f t="shared" si="2"/>
        <v>RES XI</v>
      </c>
      <c r="B91" s="49">
        <v>32200</v>
      </c>
      <c r="C91" s="9" t="s">
        <v>44</v>
      </c>
      <c r="D91" s="11" t="s">
        <v>151</v>
      </c>
      <c r="E91" s="11" t="s">
        <v>92</v>
      </c>
      <c r="F91" s="4" t="str">
        <f t="shared" si="3"/>
        <v>LOST</v>
      </c>
      <c r="G91" s="12">
        <v>0</v>
      </c>
      <c r="H91" s="12">
        <v>5</v>
      </c>
      <c r="I91" s="13"/>
      <c r="J91" s="13"/>
      <c r="K91" s="13"/>
      <c r="L91" s="13"/>
      <c r="M91" s="13"/>
      <c r="N91" s="13"/>
      <c r="O91" s="13"/>
      <c r="P91" s="13"/>
    </row>
    <row r="92" spans="1:16" x14ac:dyDescent="0.3">
      <c r="A92" t="str">
        <f t="shared" si="2"/>
        <v>RES XI</v>
      </c>
      <c r="B92" s="49">
        <v>32207</v>
      </c>
      <c r="C92" s="9" t="s">
        <v>13</v>
      </c>
      <c r="D92" s="11" t="s">
        <v>151</v>
      </c>
      <c r="E92" s="11" t="s">
        <v>152</v>
      </c>
      <c r="F92" s="4" t="str">
        <f t="shared" si="3"/>
        <v>LOST</v>
      </c>
      <c r="G92" s="12">
        <v>1</v>
      </c>
      <c r="H92" s="12">
        <v>4</v>
      </c>
      <c r="I92" s="13" t="s">
        <v>218</v>
      </c>
      <c r="J92" s="13"/>
      <c r="K92" s="13"/>
      <c r="L92" s="13"/>
      <c r="M92" s="13"/>
      <c r="N92" s="13"/>
      <c r="O92" s="13"/>
      <c r="P92" s="13"/>
    </row>
    <row r="93" spans="1:16" x14ac:dyDescent="0.3">
      <c r="A93" t="str">
        <f t="shared" si="2"/>
        <v>RES XI</v>
      </c>
      <c r="B93" s="49">
        <v>32214</v>
      </c>
      <c r="C93" s="9" t="s">
        <v>23</v>
      </c>
      <c r="D93" s="11" t="s">
        <v>151</v>
      </c>
      <c r="E93" s="11" t="s">
        <v>92</v>
      </c>
      <c r="F93" s="4" t="str">
        <f t="shared" si="3"/>
        <v>LOST</v>
      </c>
      <c r="G93" s="12">
        <v>1</v>
      </c>
      <c r="H93" s="12">
        <v>2</v>
      </c>
      <c r="I93" s="13" t="s">
        <v>215</v>
      </c>
      <c r="J93" s="13"/>
      <c r="K93" s="13"/>
      <c r="L93" s="13"/>
      <c r="M93" s="13"/>
      <c r="N93" s="13"/>
      <c r="O93" s="13"/>
      <c r="P93" s="13"/>
    </row>
    <row r="94" spans="1:16" x14ac:dyDescent="0.3">
      <c r="A94" t="str">
        <f t="shared" si="2"/>
        <v>RES XI</v>
      </c>
      <c r="B94" s="49">
        <v>32221</v>
      </c>
      <c r="C94" s="9" t="s">
        <v>37</v>
      </c>
      <c r="D94" s="11" t="s">
        <v>151</v>
      </c>
      <c r="E94" s="11" t="s">
        <v>152</v>
      </c>
      <c r="F94" s="4" t="str">
        <f t="shared" si="3"/>
        <v>WON</v>
      </c>
      <c r="G94" s="12">
        <v>4</v>
      </c>
      <c r="H94" s="12">
        <v>2</v>
      </c>
      <c r="I94" s="13" t="s">
        <v>227</v>
      </c>
      <c r="J94" s="13" t="s">
        <v>227</v>
      </c>
      <c r="K94" s="13" t="s">
        <v>218</v>
      </c>
      <c r="L94" s="13" t="s">
        <v>237</v>
      </c>
      <c r="M94" s="13"/>
      <c r="N94" s="13"/>
      <c r="O94" s="13"/>
      <c r="P94" s="13"/>
    </row>
    <row r="95" spans="1:16" x14ac:dyDescent="0.3">
      <c r="A95" t="str">
        <f t="shared" si="2"/>
        <v>RES XI</v>
      </c>
      <c r="B95" s="49">
        <v>32228</v>
      </c>
      <c r="C95" s="9" t="s">
        <v>13</v>
      </c>
      <c r="D95" s="11" t="s">
        <v>151</v>
      </c>
      <c r="E95" s="11" t="s">
        <v>92</v>
      </c>
      <c r="F95" s="4" t="str">
        <f t="shared" si="3"/>
        <v>WON</v>
      </c>
      <c r="G95" s="12">
        <v>1</v>
      </c>
      <c r="H95" s="12">
        <v>0</v>
      </c>
      <c r="I95" s="13" t="s">
        <v>227</v>
      </c>
      <c r="J95" s="13"/>
      <c r="K95" s="13"/>
      <c r="L95" s="13"/>
      <c r="M95" s="13"/>
      <c r="N95" s="13"/>
      <c r="O95" s="13"/>
      <c r="P95" s="13"/>
    </row>
    <row r="96" spans="1:16" x14ac:dyDescent="0.3">
      <c r="A96" t="str">
        <f t="shared" si="2"/>
        <v>RES XI</v>
      </c>
      <c r="B96" s="49">
        <v>32239</v>
      </c>
      <c r="C96" s="9" t="s">
        <v>41</v>
      </c>
      <c r="D96" s="11" t="s">
        <v>151</v>
      </c>
      <c r="E96" s="11" t="s">
        <v>152</v>
      </c>
      <c r="F96" s="4" t="str">
        <f t="shared" si="3"/>
        <v>WON</v>
      </c>
      <c r="G96" s="12">
        <v>5</v>
      </c>
      <c r="H96" s="12">
        <v>1</v>
      </c>
      <c r="I96" s="13" t="s">
        <v>214</v>
      </c>
      <c r="J96" s="13" t="s">
        <v>218</v>
      </c>
      <c r="K96" s="13" t="s">
        <v>218</v>
      </c>
      <c r="L96" s="13" t="s">
        <v>215</v>
      </c>
      <c r="M96" s="13" t="s">
        <v>238</v>
      </c>
      <c r="N96" s="13"/>
      <c r="O96" s="13"/>
      <c r="P96" s="13"/>
    </row>
    <row r="97" spans="1:18" x14ac:dyDescent="0.3">
      <c r="A97" t="str">
        <f t="shared" si="2"/>
        <v>RES XI</v>
      </c>
      <c r="B97" s="49">
        <v>32242</v>
      </c>
      <c r="C97" s="9" t="s">
        <v>30</v>
      </c>
      <c r="D97" s="11" t="s">
        <v>151</v>
      </c>
      <c r="E97" s="11" t="s">
        <v>92</v>
      </c>
      <c r="F97" s="4" t="str">
        <f t="shared" si="3"/>
        <v>WON</v>
      </c>
      <c r="G97" s="12">
        <v>2</v>
      </c>
      <c r="H97" s="12">
        <v>1</v>
      </c>
      <c r="I97" s="13" t="s">
        <v>239</v>
      </c>
      <c r="J97" s="13" t="s">
        <v>227</v>
      </c>
      <c r="K97" s="13"/>
      <c r="L97" s="13"/>
      <c r="M97" s="13"/>
      <c r="N97" s="13"/>
      <c r="O97" s="13"/>
      <c r="P97" s="13"/>
    </row>
    <row r="98" spans="1:18" x14ac:dyDescent="0.3">
      <c r="A98" t="str">
        <f t="shared" si="2"/>
        <v>RES XI</v>
      </c>
      <c r="B98" s="49">
        <v>32245</v>
      </c>
      <c r="C98" s="9" t="s">
        <v>37</v>
      </c>
      <c r="D98" s="11" t="s">
        <v>151</v>
      </c>
      <c r="E98" s="11" t="s">
        <v>92</v>
      </c>
      <c r="F98" s="4" t="str">
        <f t="shared" si="3"/>
        <v>LOST</v>
      </c>
      <c r="G98" s="12">
        <v>0</v>
      </c>
      <c r="H98" s="12">
        <v>3</v>
      </c>
      <c r="I98" s="13"/>
      <c r="J98" s="13"/>
      <c r="K98" s="13"/>
      <c r="L98" s="13"/>
      <c r="M98" s="13"/>
      <c r="N98" s="13"/>
      <c r="O98" s="13"/>
      <c r="P98" s="13"/>
    </row>
    <row r="99" spans="1:18" x14ac:dyDescent="0.3">
      <c r="A99" t="str">
        <f t="shared" si="2"/>
        <v>RES XI</v>
      </c>
      <c r="B99" s="49">
        <v>32256</v>
      </c>
      <c r="C99" s="9" t="s">
        <v>30</v>
      </c>
      <c r="D99" s="11" t="s">
        <v>151</v>
      </c>
      <c r="E99" s="11" t="s">
        <v>152</v>
      </c>
      <c r="F99" s="4" t="str">
        <f t="shared" si="3"/>
        <v>DREW</v>
      </c>
      <c r="G99" s="12">
        <v>0</v>
      </c>
      <c r="H99" s="12">
        <v>0</v>
      </c>
      <c r="I99" s="13"/>
      <c r="J99" s="13"/>
      <c r="K99" s="13"/>
      <c r="L99" s="13"/>
      <c r="M99" s="13"/>
      <c r="N99" s="13"/>
      <c r="O99" s="13"/>
      <c r="P99" s="13"/>
    </row>
    <row r="100" spans="1:18" x14ac:dyDescent="0.3">
      <c r="A100" t="str">
        <f t="shared" si="2"/>
        <v>RES XI</v>
      </c>
      <c r="B100" s="49">
        <v>32261</v>
      </c>
      <c r="C100" s="9" t="s">
        <v>77</v>
      </c>
      <c r="D100" s="11" t="s">
        <v>151</v>
      </c>
      <c r="E100" s="11" t="s">
        <v>92</v>
      </c>
      <c r="F100" s="4" t="str">
        <f t="shared" si="3"/>
        <v>WON</v>
      </c>
      <c r="G100" s="12">
        <v>6</v>
      </c>
      <c r="H100" s="11">
        <v>0</v>
      </c>
      <c r="I100" s="13" t="s">
        <v>218</v>
      </c>
      <c r="J100" s="13" t="s">
        <v>218</v>
      </c>
      <c r="K100" s="13" t="s">
        <v>240</v>
      </c>
      <c r="L100" s="13" t="s">
        <v>240</v>
      </c>
      <c r="M100" s="13" t="s">
        <v>227</v>
      </c>
      <c r="N100" s="13" t="s">
        <v>241</v>
      </c>
      <c r="O100" s="13"/>
      <c r="P100" s="13"/>
    </row>
    <row r="101" spans="1:18" x14ac:dyDescent="0.3">
      <c r="A101" t="str">
        <f t="shared" si="2"/>
        <v>RES XI</v>
      </c>
      <c r="B101" s="49">
        <v>32263</v>
      </c>
      <c r="C101" s="9" t="s">
        <v>27</v>
      </c>
      <c r="D101" s="11" t="s">
        <v>151</v>
      </c>
      <c r="E101" s="11" t="s">
        <v>152</v>
      </c>
      <c r="F101" s="4" t="str">
        <f t="shared" si="3"/>
        <v>WON</v>
      </c>
      <c r="G101" s="12">
        <v>1</v>
      </c>
      <c r="H101" s="12">
        <v>0</v>
      </c>
      <c r="I101" s="13" t="s">
        <v>237</v>
      </c>
      <c r="J101" s="13"/>
      <c r="K101" s="13"/>
      <c r="L101" s="13"/>
      <c r="M101" s="13"/>
      <c r="N101" s="13"/>
      <c r="O101" s="13"/>
      <c r="P101" s="13"/>
    </row>
    <row r="102" spans="1:18" x14ac:dyDescent="0.3">
      <c r="A102" t="str">
        <f t="shared" si="2"/>
        <v>RES XI</v>
      </c>
      <c r="B102" s="49">
        <v>32266</v>
      </c>
      <c r="C102" s="9" t="s">
        <v>33</v>
      </c>
      <c r="D102" s="11" t="s">
        <v>151</v>
      </c>
      <c r="E102" s="11" t="s">
        <v>92</v>
      </c>
      <c r="F102" s="4" t="str">
        <f t="shared" si="3"/>
        <v>LOST</v>
      </c>
      <c r="G102" s="12">
        <v>1</v>
      </c>
      <c r="H102" s="12">
        <v>4</v>
      </c>
      <c r="I102" s="13" t="s">
        <v>227</v>
      </c>
      <c r="J102" s="13"/>
      <c r="K102" s="13"/>
      <c r="L102" s="13"/>
      <c r="M102" s="13"/>
      <c r="N102" s="13"/>
      <c r="O102" s="13"/>
      <c r="P102" s="13"/>
    </row>
    <row r="103" spans="1:18" x14ac:dyDescent="0.3">
      <c r="B103" s="64" t="s">
        <v>94</v>
      </c>
      <c r="C103" s="65" t="s">
        <v>85</v>
      </c>
      <c r="D103" s="65"/>
      <c r="E103" s="65"/>
      <c r="F103" s="65"/>
      <c r="G103" s="65"/>
      <c r="H103" s="66"/>
      <c r="J103" s="44"/>
    </row>
    <row r="104" spans="1:18" x14ac:dyDescent="0.3">
      <c r="B104" s="50" t="s">
        <v>86</v>
      </c>
      <c r="C104" s="6" t="s">
        <v>87</v>
      </c>
      <c r="D104" s="6" t="s">
        <v>88</v>
      </c>
      <c r="E104" s="7" t="s">
        <v>89</v>
      </c>
      <c r="F104" s="7" t="s">
        <v>90</v>
      </c>
      <c r="G104" s="8" t="s">
        <v>91</v>
      </c>
      <c r="H104" s="8" t="s">
        <v>92</v>
      </c>
      <c r="I104" s="70" t="s">
        <v>394</v>
      </c>
      <c r="J104" s="70"/>
      <c r="K104" s="70"/>
      <c r="L104" s="70"/>
      <c r="M104" s="70"/>
      <c r="N104" s="70"/>
      <c r="O104" s="70"/>
      <c r="P104" s="70"/>
      <c r="Q104" s="70"/>
      <c r="R104" s="70"/>
    </row>
    <row r="105" spans="1:18" x14ac:dyDescent="0.3">
      <c r="A105" t="str">
        <f t="shared" ref="A105:A130" si="4">$B$103</f>
        <v>3RD XI</v>
      </c>
      <c r="B105" s="49">
        <v>32028</v>
      </c>
      <c r="C105" t="s">
        <v>163</v>
      </c>
      <c r="D105" s="11" t="s">
        <v>150</v>
      </c>
      <c r="E105" s="11" t="s">
        <v>92</v>
      </c>
      <c r="F105" s="4" t="str">
        <f t="shared" ref="F105:F130" si="5">IF(G105&gt;H105,"WON",IF(H105&gt;G105,"LOST","DREW"))</f>
        <v>LOST</v>
      </c>
      <c r="G105" s="4">
        <v>1</v>
      </c>
      <c r="H105" s="4">
        <v>3</v>
      </c>
      <c r="I105" s="13" t="s">
        <v>242</v>
      </c>
    </row>
    <row r="106" spans="1:18" x14ac:dyDescent="0.3">
      <c r="A106" t="str">
        <f t="shared" si="4"/>
        <v>3RD XI</v>
      </c>
      <c r="B106" s="49">
        <v>32034</v>
      </c>
      <c r="C106" t="s">
        <v>52</v>
      </c>
      <c r="D106" s="11" t="s">
        <v>150</v>
      </c>
      <c r="E106" s="11" t="s">
        <v>92</v>
      </c>
      <c r="F106" s="4" t="str">
        <f t="shared" si="5"/>
        <v>LOST</v>
      </c>
      <c r="G106" s="4">
        <v>1</v>
      </c>
      <c r="H106" s="4">
        <v>2</v>
      </c>
      <c r="I106" s="13" t="s">
        <v>229</v>
      </c>
    </row>
    <row r="107" spans="1:18" x14ac:dyDescent="0.3">
      <c r="A107" t="str">
        <f t="shared" si="4"/>
        <v>3RD XI</v>
      </c>
      <c r="B107" s="49">
        <v>32046</v>
      </c>
      <c r="C107" t="s">
        <v>51</v>
      </c>
      <c r="D107" s="11" t="s">
        <v>151</v>
      </c>
      <c r="E107" s="11" t="s">
        <v>92</v>
      </c>
      <c r="F107" s="4" t="str">
        <f t="shared" si="5"/>
        <v>DREW</v>
      </c>
      <c r="G107" s="4">
        <v>3</v>
      </c>
      <c r="H107" s="4">
        <v>3</v>
      </c>
      <c r="I107" s="13" t="s">
        <v>229</v>
      </c>
      <c r="J107" t="s">
        <v>229</v>
      </c>
      <c r="K107" t="s">
        <v>242</v>
      </c>
    </row>
    <row r="108" spans="1:18" x14ac:dyDescent="0.3">
      <c r="A108" t="str">
        <f t="shared" si="4"/>
        <v>3RD XI</v>
      </c>
      <c r="B108" s="49">
        <v>32053</v>
      </c>
      <c r="C108" t="s">
        <v>43</v>
      </c>
      <c r="D108" s="11" t="s">
        <v>151</v>
      </c>
      <c r="E108" s="11" t="s">
        <v>92</v>
      </c>
      <c r="F108" s="4" t="str">
        <f t="shared" si="5"/>
        <v>WON</v>
      </c>
      <c r="G108" s="4">
        <v>1</v>
      </c>
      <c r="H108" s="4">
        <v>0</v>
      </c>
      <c r="I108" s="13" t="s">
        <v>229</v>
      </c>
    </row>
    <row r="109" spans="1:18" x14ac:dyDescent="0.3">
      <c r="A109" t="str">
        <f t="shared" si="4"/>
        <v>3RD XI</v>
      </c>
      <c r="B109" s="49">
        <v>32060</v>
      </c>
      <c r="C109" t="s">
        <v>55</v>
      </c>
      <c r="D109" s="11" t="s">
        <v>151</v>
      </c>
      <c r="E109" s="11" t="s">
        <v>152</v>
      </c>
      <c r="F109" s="4" t="str">
        <f t="shared" si="5"/>
        <v>LOST</v>
      </c>
      <c r="G109" s="4">
        <v>2</v>
      </c>
      <c r="H109" s="4">
        <v>6</v>
      </c>
      <c r="I109" s="13" t="s">
        <v>244</v>
      </c>
      <c r="J109" t="s">
        <v>232</v>
      </c>
    </row>
    <row r="110" spans="1:18" x14ac:dyDescent="0.3">
      <c r="A110" t="str">
        <f t="shared" si="4"/>
        <v>3RD XI</v>
      </c>
      <c r="B110" s="49">
        <v>32067</v>
      </c>
      <c r="C110" t="s">
        <v>77</v>
      </c>
      <c r="D110" s="11" t="s">
        <v>151</v>
      </c>
      <c r="E110" s="11" t="s">
        <v>152</v>
      </c>
      <c r="F110" s="4" t="str">
        <f t="shared" si="5"/>
        <v>DREW</v>
      </c>
      <c r="G110" s="4">
        <v>1</v>
      </c>
      <c r="H110" s="4">
        <v>1</v>
      </c>
      <c r="I110" s="13" t="s">
        <v>242</v>
      </c>
    </row>
    <row r="111" spans="1:18" x14ac:dyDescent="0.3">
      <c r="A111" t="str">
        <f t="shared" si="4"/>
        <v>3RD XI</v>
      </c>
      <c r="B111" s="49">
        <v>32074</v>
      </c>
      <c r="C111" t="s">
        <v>164</v>
      </c>
      <c r="D111" s="11" t="s">
        <v>157</v>
      </c>
      <c r="E111" s="11" t="s">
        <v>152</v>
      </c>
      <c r="F111" s="4" t="str">
        <f t="shared" si="5"/>
        <v>WON</v>
      </c>
      <c r="G111" s="4">
        <v>9</v>
      </c>
      <c r="H111" s="4">
        <v>1</v>
      </c>
      <c r="I111" s="13" t="s">
        <v>229</v>
      </c>
      <c r="J111" s="13" t="s">
        <v>229</v>
      </c>
      <c r="K111" s="13" t="s">
        <v>229</v>
      </c>
      <c r="L111" s="13" t="s">
        <v>229</v>
      </c>
      <c r="M111" s="13" t="s">
        <v>232</v>
      </c>
      <c r="N111" s="13" t="s">
        <v>232</v>
      </c>
      <c r="O111" s="13" t="s">
        <v>232</v>
      </c>
      <c r="P111" s="13" t="s">
        <v>232</v>
      </c>
      <c r="Q111" s="13" t="s">
        <v>242</v>
      </c>
    </row>
    <row r="112" spans="1:18" x14ac:dyDescent="0.3">
      <c r="A112" t="str">
        <f t="shared" si="4"/>
        <v>3RD XI</v>
      </c>
      <c r="B112" s="49">
        <v>32095</v>
      </c>
      <c r="C112" t="s">
        <v>23</v>
      </c>
      <c r="D112" s="11" t="s">
        <v>151</v>
      </c>
      <c r="E112" s="11" t="s">
        <v>92</v>
      </c>
      <c r="F112" s="4" t="str">
        <f t="shared" si="5"/>
        <v>WON</v>
      </c>
      <c r="G112" s="4">
        <v>3</v>
      </c>
      <c r="H112" s="4">
        <v>2</v>
      </c>
      <c r="I112" s="13" t="s">
        <v>242</v>
      </c>
      <c r="J112" t="s">
        <v>229</v>
      </c>
      <c r="K112" t="s">
        <v>232</v>
      </c>
    </row>
    <row r="113" spans="1:17" x14ac:dyDescent="0.3">
      <c r="A113" t="str">
        <f t="shared" si="4"/>
        <v>3RD XI</v>
      </c>
      <c r="B113" s="49">
        <v>32102</v>
      </c>
      <c r="C113" t="s">
        <v>37</v>
      </c>
      <c r="D113" s="11" t="s">
        <v>151</v>
      </c>
      <c r="E113" s="11" t="s">
        <v>152</v>
      </c>
      <c r="F113" s="4" t="str">
        <f t="shared" si="5"/>
        <v>DREW</v>
      </c>
      <c r="G113" s="4">
        <v>3</v>
      </c>
      <c r="H113" s="4">
        <v>3</v>
      </c>
      <c r="I113" s="13" t="s">
        <v>242</v>
      </c>
      <c r="J113" t="s">
        <v>245</v>
      </c>
      <c r="K113" t="s">
        <v>242</v>
      </c>
    </row>
    <row r="114" spans="1:17" x14ac:dyDescent="0.3">
      <c r="A114" t="str">
        <f t="shared" si="4"/>
        <v>3RD XI</v>
      </c>
      <c r="B114" s="49">
        <v>32116</v>
      </c>
      <c r="C114" t="s">
        <v>5</v>
      </c>
      <c r="D114" s="11" t="s">
        <v>151</v>
      </c>
      <c r="E114" s="11" t="s">
        <v>152</v>
      </c>
      <c r="F114" s="4" t="str">
        <f t="shared" si="5"/>
        <v>WON</v>
      </c>
      <c r="G114" s="4">
        <v>2</v>
      </c>
      <c r="H114" s="4">
        <v>1</v>
      </c>
      <c r="I114" s="13" t="s">
        <v>246</v>
      </c>
      <c r="J114" t="s">
        <v>247</v>
      </c>
    </row>
    <row r="115" spans="1:17" x14ac:dyDescent="0.3">
      <c r="A115" t="str">
        <f t="shared" si="4"/>
        <v>3RD XI</v>
      </c>
      <c r="B115" s="49">
        <v>32123</v>
      </c>
      <c r="C115" t="s">
        <v>23</v>
      </c>
      <c r="D115" s="11" t="s">
        <v>151</v>
      </c>
      <c r="E115" s="11" t="s">
        <v>152</v>
      </c>
      <c r="F115" s="4" t="str">
        <f t="shared" si="5"/>
        <v>WON</v>
      </c>
      <c r="G115" s="4">
        <v>2</v>
      </c>
      <c r="H115" s="4">
        <v>1</v>
      </c>
      <c r="I115" s="13" t="s">
        <v>246</v>
      </c>
      <c r="J115" t="s">
        <v>232</v>
      </c>
    </row>
    <row r="116" spans="1:17" x14ac:dyDescent="0.3">
      <c r="A116" t="str">
        <f t="shared" si="4"/>
        <v>3RD XI</v>
      </c>
      <c r="B116" s="49">
        <v>32130</v>
      </c>
      <c r="C116" t="s">
        <v>24</v>
      </c>
      <c r="D116" s="11" t="s">
        <v>151</v>
      </c>
      <c r="E116" s="11" t="s">
        <v>92</v>
      </c>
      <c r="F116" s="4" t="str">
        <f t="shared" si="5"/>
        <v>LOST</v>
      </c>
      <c r="G116" s="4">
        <v>0</v>
      </c>
      <c r="H116" s="4">
        <v>2</v>
      </c>
    </row>
    <row r="117" spans="1:17" x14ac:dyDescent="0.3">
      <c r="A117" t="str">
        <f t="shared" si="4"/>
        <v>3RD XI</v>
      </c>
      <c r="B117" s="49">
        <v>32144</v>
      </c>
      <c r="C117" t="s">
        <v>10</v>
      </c>
      <c r="D117" s="11" t="s">
        <v>157</v>
      </c>
      <c r="E117" s="11" t="s">
        <v>92</v>
      </c>
      <c r="F117" s="4" t="str">
        <f t="shared" si="5"/>
        <v>LOST</v>
      </c>
      <c r="G117" s="4">
        <v>2</v>
      </c>
      <c r="H117" s="4">
        <v>3</v>
      </c>
      <c r="I117" s="13" t="s">
        <v>247</v>
      </c>
      <c r="J117" t="s">
        <v>232</v>
      </c>
    </row>
    <row r="118" spans="1:17" x14ac:dyDescent="0.3">
      <c r="A118" t="str">
        <f t="shared" si="4"/>
        <v>3RD XI</v>
      </c>
      <c r="B118" s="49">
        <v>32151</v>
      </c>
      <c r="C118" t="s">
        <v>77</v>
      </c>
      <c r="D118" s="11" t="s">
        <v>151</v>
      </c>
      <c r="E118" s="11" t="s">
        <v>92</v>
      </c>
      <c r="F118" s="4" t="str">
        <f t="shared" si="5"/>
        <v>LOST</v>
      </c>
      <c r="G118" s="4">
        <v>0</v>
      </c>
      <c r="H118" s="4">
        <v>1</v>
      </c>
    </row>
    <row r="119" spans="1:17" x14ac:dyDescent="0.3">
      <c r="A119" t="str">
        <f t="shared" si="4"/>
        <v>3RD XI</v>
      </c>
      <c r="B119" s="49">
        <v>32179</v>
      </c>
      <c r="C119" t="s">
        <v>31</v>
      </c>
      <c r="D119" s="11" t="s">
        <v>151</v>
      </c>
      <c r="E119" s="11" t="s">
        <v>92</v>
      </c>
      <c r="F119" s="4" t="str">
        <f t="shared" si="5"/>
        <v>DREW</v>
      </c>
      <c r="G119" s="4">
        <v>2</v>
      </c>
      <c r="H119" s="4">
        <v>2</v>
      </c>
      <c r="I119" s="13" t="s">
        <v>246</v>
      </c>
      <c r="J119" t="s">
        <v>246</v>
      </c>
    </row>
    <row r="120" spans="1:17" x14ac:dyDescent="0.3">
      <c r="A120" t="str">
        <f t="shared" si="4"/>
        <v>3RD XI</v>
      </c>
      <c r="B120" s="49">
        <v>32186</v>
      </c>
      <c r="C120" t="s">
        <v>31</v>
      </c>
      <c r="D120" s="11" t="s">
        <v>151</v>
      </c>
      <c r="E120" s="11" t="s">
        <v>152</v>
      </c>
      <c r="F120" s="4" t="str">
        <f t="shared" si="5"/>
        <v>WON</v>
      </c>
      <c r="G120" s="4">
        <v>5</v>
      </c>
      <c r="H120" s="4">
        <v>1</v>
      </c>
      <c r="I120" t="s">
        <v>240</v>
      </c>
      <c r="J120" t="s">
        <v>240</v>
      </c>
      <c r="K120" t="s">
        <v>232</v>
      </c>
      <c r="L120" t="s">
        <v>232</v>
      </c>
      <c r="M120" t="s">
        <v>232</v>
      </c>
    </row>
    <row r="121" spans="1:17" x14ac:dyDescent="0.3">
      <c r="A121" t="str">
        <f t="shared" si="4"/>
        <v>3RD XI</v>
      </c>
      <c r="B121" s="49">
        <v>32193</v>
      </c>
      <c r="C121" t="s">
        <v>24</v>
      </c>
      <c r="D121" s="11" t="s">
        <v>151</v>
      </c>
      <c r="E121" s="11" t="s">
        <v>152</v>
      </c>
      <c r="F121" s="4" t="str">
        <f t="shared" si="5"/>
        <v>DREW</v>
      </c>
      <c r="G121" s="4">
        <v>1</v>
      </c>
      <c r="H121" s="4">
        <v>1</v>
      </c>
      <c r="I121" s="13" t="s">
        <v>242</v>
      </c>
    </row>
    <row r="122" spans="1:17" x14ac:dyDescent="0.3">
      <c r="A122" t="str">
        <f t="shared" si="4"/>
        <v>3RD XI</v>
      </c>
      <c r="B122" s="49">
        <v>32200</v>
      </c>
      <c r="C122" t="s">
        <v>80</v>
      </c>
      <c r="D122" s="11" t="s">
        <v>151</v>
      </c>
      <c r="E122" s="11" t="s">
        <v>152</v>
      </c>
      <c r="F122" s="4" t="str">
        <f t="shared" si="5"/>
        <v>DREW</v>
      </c>
      <c r="G122" s="4">
        <v>3</v>
      </c>
      <c r="H122" s="4">
        <v>3</v>
      </c>
      <c r="I122" t="s">
        <v>246</v>
      </c>
      <c r="J122" t="s">
        <v>232</v>
      </c>
      <c r="K122" t="s">
        <v>232</v>
      </c>
    </row>
    <row r="123" spans="1:17" x14ac:dyDescent="0.3">
      <c r="A123" t="str">
        <f t="shared" si="4"/>
        <v>3RD XI</v>
      </c>
      <c r="B123" s="49">
        <v>32207</v>
      </c>
      <c r="C123" t="s">
        <v>5</v>
      </c>
      <c r="D123" s="11" t="s">
        <v>151</v>
      </c>
      <c r="E123" s="11" t="s">
        <v>92</v>
      </c>
      <c r="F123" s="4" t="str">
        <f t="shared" si="5"/>
        <v>DREW</v>
      </c>
      <c r="G123" s="4">
        <v>1</v>
      </c>
      <c r="H123" s="4">
        <v>1</v>
      </c>
      <c r="I123" s="13" t="s">
        <v>228</v>
      </c>
    </row>
    <row r="124" spans="1:17" x14ac:dyDescent="0.3">
      <c r="A124" t="str">
        <f t="shared" si="4"/>
        <v>3RD XI</v>
      </c>
      <c r="B124" s="49">
        <v>32221</v>
      </c>
      <c r="C124" t="s">
        <v>43</v>
      </c>
      <c r="D124" s="11" t="s">
        <v>151</v>
      </c>
      <c r="E124" s="11" t="s">
        <v>152</v>
      </c>
      <c r="F124" s="4" t="str">
        <f t="shared" si="5"/>
        <v>WON</v>
      </c>
      <c r="G124" s="4">
        <v>9</v>
      </c>
      <c r="H124" s="4">
        <v>2</v>
      </c>
      <c r="I124" t="s">
        <v>240</v>
      </c>
      <c r="J124" t="s">
        <v>240</v>
      </c>
      <c r="K124" t="s">
        <v>240</v>
      </c>
      <c r="L124" t="s">
        <v>240</v>
      </c>
      <c r="M124" t="s">
        <v>229</v>
      </c>
      <c r="N124" t="s">
        <v>248</v>
      </c>
      <c r="O124" t="s">
        <v>231</v>
      </c>
      <c r="P124" t="s">
        <v>249</v>
      </c>
      <c r="Q124" t="s">
        <v>249</v>
      </c>
    </row>
    <row r="125" spans="1:17" x14ac:dyDescent="0.3">
      <c r="A125" t="str">
        <f t="shared" si="4"/>
        <v>3RD XI</v>
      </c>
      <c r="B125" s="49">
        <v>32228</v>
      </c>
      <c r="C125" t="s">
        <v>30</v>
      </c>
      <c r="D125" s="11" t="s">
        <v>151</v>
      </c>
      <c r="E125" s="11" t="s">
        <v>152</v>
      </c>
      <c r="F125" s="4" t="str">
        <f t="shared" si="5"/>
        <v>WON</v>
      </c>
      <c r="G125" s="4">
        <v>6</v>
      </c>
      <c r="H125" s="4">
        <v>0</v>
      </c>
      <c r="I125" s="13" t="s">
        <v>250</v>
      </c>
      <c r="J125" s="13" t="s">
        <v>250</v>
      </c>
      <c r="K125" s="13" t="s">
        <v>250</v>
      </c>
      <c r="L125" s="13" t="s">
        <v>250</v>
      </c>
      <c r="M125" s="13" t="s">
        <v>246</v>
      </c>
      <c r="N125" s="13" t="s">
        <v>246</v>
      </c>
    </row>
    <row r="126" spans="1:17" x14ac:dyDescent="0.3">
      <c r="A126" t="str">
        <f t="shared" si="4"/>
        <v>3RD XI</v>
      </c>
      <c r="B126" s="49">
        <v>32231</v>
      </c>
      <c r="C126" t="s">
        <v>55</v>
      </c>
      <c r="D126" s="11" t="s">
        <v>151</v>
      </c>
      <c r="E126" s="11" t="s">
        <v>92</v>
      </c>
      <c r="F126" s="4" t="str">
        <f t="shared" si="5"/>
        <v>LOST</v>
      </c>
      <c r="G126" s="4">
        <v>0</v>
      </c>
      <c r="H126" s="4">
        <v>3</v>
      </c>
    </row>
    <row r="127" spans="1:17" x14ac:dyDescent="0.3">
      <c r="A127" t="str">
        <f t="shared" si="4"/>
        <v>3RD XI</v>
      </c>
      <c r="B127" s="49">
        <v>32240</v>
      </c>
      <c r="C127" t="s">
        <v>37</v>
      </c>
      <c r="D127" s="11" t="s">
        <v>151</v>
      </c>
      <c r="E127" s="11" t="s">
        <v>92</v>
      </c>
      <c r="F127" s="4" t="str">
        <f t="shared" si="5"/>
        <v>LOST</v>
      </c>
      <c r="G127" s="4">
        <v>1</v>
      </c>
      <c r="H127" s="4">
        <v>4</v>
      </c>
      <c r="I127" s="13" t="s">
        <v>251</v>
      </c>
    </row>
    <row r="128" spans="1:17" x14ac:dyDescent="0.3">
      <c r="A128" t="str">
        <f t="shared" si="4"/>
        <v>3RD XI</v>
      </c>
      <c r="B128" s="49">
        <v>32242</v>
      </c>
      <c r="C128" t="s">
        <v>30</v>
      </c>
      <c r="D128" s="11" t="s">
        <v>151</v>
      </c>
      <c r="E128" s="11" t="s">
        <v>92</v>
      </c>
      <c r="F128" s="4" t="str">
        <f t="shared" si="5"/>
        <v>DREW</v>
      </c>
      <c r="G128" s="4">
        <v>2</v>
      </c>
      <c r="H128" s="4">
        <v>2</v>
      </c>
      <c r="I128" t="s">
        <v>242</v>
      </c>
      <c r="J128" t="s">
        <v>246</v>
      </c>
    </row>
    <row r="129" spans="1:18" x14ac:dyDescent="0.3">
      <c r="A129" t="str">
        <f t="shared" si="4"/>
        <v>3RD XI</v>
      </c>
      <c r="B129" s="49">
        <v>32249</v>
      </c>
      <c r="C129" t="s">
        <v>80</v>
      </c>
      <c r="D129" s="11" t="s">
        <v>151</v>
      </c>
      <c r="E129" s="11" t="s">
        <v>92</v>
      </c>
      <c r="F129" s="4" t="str">
        <f t="shared" si="5"/>
        <v>DREW</v>
      </c>
      <c r="G129" s="4">
        <v>1</v>
      </c>
      <c r="H129" s="4">
        <v>1</v>
      </c>
      <c r="I129" s="13" t="s">
        <v>239</v>
      </c>
    </row>
    <row r="130" spans="1:18" x14ac:dyDescent="0.3">
      <c r="A130" t="str">
        <f t="shared" si="4"/>
        <v>3RD XI</v>
      </c>
      <c r="B130" s="49">
        <v>32254</v>
      </c>
      <c r="C130" t="s">
        <v>51</v>
      </c>
      <c r="D130" s="11" t="s">
        <v>151</v>
      </c>
      <c r="E130" s="11" t="s">
        <v>152</v>
      </c>
      <c r="F130" s="4" t="str">
        <f t="shared" si="5"/>
        <v>LOST</v>
      </c>
      <c r="G130" s="4">
        <v>0</v>
      </c>
      <c r="H130" s="4">
        <v>3</v>
      </c>
    </row>
    <row r="131" spans="1:18" x14ac:dyDescent="0.3">
      <c r="B131" s="64" t="s">
        <v>95</v>
      </c>
      <c r="C131" s="65" t="s">
        <v>85</v>
      </c>
      <c r="D131" s="65"/>
      <c r="E131" s="65"/>
      <c r="F131" s="65"/>
      <c r="G131" s="65"/>
      <c r="H131" s="66"/>
      <c r="J131" s="44"/>
    </row>
    <row r="132" spans="1:18" x14ac:dyDescent="0.3">
      <c r="B132" s="50" t="s">
        <v>86</v>
      </c>
      <c r="C132" s="6" t="s">
        <v>87</v>
      </c>
      <c r="D132" s="6" t="s">
        <v>88</v>
      </c>
      <c r="E132" s="7" t="s">
        <v>89</v>
      </c>
      <c r="F132" s="7" t="s">
        <v>90</v>
      </c>
      <c r="G132" s="8" t="s">
        <v>91</v>
      </c>
      <c r="H132" s="8" t="s">
        <v>92</v>
      </c>
      <c r="I132" s="70" t="s">
        <v>394</v>
      </c>
      <c r="J132" s="70"/>
      <c r="K132" s="70"/>
      <c r="L132" s="70"/>
      <c r="M132" s="70"/>
      <c r="N132" s="70"/>
      <c r="O132" s="70"/>
      <c r="P132" s="70"/>
      <c r="Q132" s="70"/>
      <c r="R132" s="70"/>
    </row>
    <row r="133" spans="1:18" x14ac:dyDescent="0.3">
      <c r="A133" t="str">
        <f t="shared" ref="A133:A164" si="6">$B$131</f>
        <v>4TH XI</v>
      </c>
      <c r="B133" s="49">
        <v>32018</v>
      </c>
      <c r="C133" s="9" t="s">
        <v>53</v>
      </c>
      <c r="D133" s="11" t="s">
        <v>150</v>
      </c>
      <c r="E133" s="11" t="s">
        <v>92</v>
      </c>
      <c r="F133" s="4" t="str">
        <f t="shared" ref="F133:F164" si="7">IF(G133&gt;H133,"WON",IF(H133&gt;G133,"LOST","DREW"))</f>
        <v>LOST</v>
      </c>
      <c r="G133" s="4">
        <v>2</v>
      </c>
      <c r="H133" s="4">
        <v>3</v>
      </c>
      <c r="I133" t="s">
        <v>252</v>
      </c>
      <c r="J133" t="s">
        <v>253</v>
      </c>
    </row>
    <row r="134" spans="1:18" x14ac:dyDescent="0.3">
      <c r="A134" t="str">
        <f t="shared" si="6"/>
        <v>4TH XI</v>
      </c>
      <c r="B134" s="49">
        <v>32034</v>
      </c>
      <c r="C134" s="9" t="s">
        <v>24</v>
      </c>
      <c r="D134" s="11" t="s">
        <v>150</v>
      </c>
      <c r="E134" s="11" t="s">
        <v>92</v>
      </c>
      <c r="F134" s="4" t="str">
        <f t="shared" si="7"/>
        <v>LOST</v>
      </c>
      <c r="G134" s="4">
        <v>0</v>
      </c>
      <c r="H134" s="4">
        <v>4</v>
      </c>
    </row>
    <row r="135" spans="1:18" x14ac:dyDescent="0.3">
      <c r="A135" t="str">
        <f t="shared" si="6"/>
        <v>4TH XI</v>
      </c>
      <c r="B135" s="49">
        <v>32039</v>
      </c>
      <c r="C135" s="9" t="s">
        <v>48</v>
      </c>
      <c r="D135" s="11" t="s">
        <v>150</v>
      </c>
      <c r="E135" s="11" t="s">
        <v>92</v>
      </c>
      <c r="F135" s="4" t="str">
        <f t="shared" si="7"/>
        <v>LOST</v>
      </c>
      <c r="G135" s="4">
        <v>1</v>
      </c>
      <c r="H135" s="4">
        <v>2</v>
      </c>
      <c r="I135" t="s">
        <v>254</v>
      </c>
    </row>
    <row r="136" spans="1:18" x14ac:dyDescent="0.3">
      <c r="A136" t="str">
        <f t="shared" si="6"/>
        <v>4TH XI</v>
      </c>
      <c r="B136" s="49">
        <v>32046</v>
      </c>
      <c r="C136" s="9" t="s">
        <v>51</v>
      </c>
      <c r="D136" s="11" t="s">
        <v>151</v>
      </c>
      <c r="E136" s="11" t="s">
        <v>152</v>
      </c>
      <c r="F136" s="4" t="str">
        <f t="shared" si="7"/>
        <v>WON</v>
      </c>
      <c r="G136" s="4">
        <v>4</v>
      </c>
      <c r="H136" s="4">
        <v>1</v>
      </c>
      <c r="I136" t="s">
        <v>255</v>
      </c>
      <c r="J136" t="s">
        <v>257</v>
      </c>
      <c r="K136" t="s">
        <v>256</v>
      </c>
      <c r="L136" t="s">
        <v>254</v>
      </c>
    </row>
    <row r="137" spans="1:18" x14ac:dyDescent="0.3">
      <c r="A137" t="str">
        <f t="shared" si="6"/>
        <v>4TH XI</v>
      </c>
      <c r="B137" s="49">
        <v>32053</v>
      </c>
      <c r="C137" s="9" t="s">
        <v>55</v>
      </c>
      <c r="D137" s="11" t="s">
        <v>151</v>
      </c>
      <c r="E137" s="11" t="s">
        <v>92</v>
      </c>
      <c r="F137" s="4" t="str">
        <f t="shared" si="7"/>
        <v>WON</v>
      </c>
      <c r="G137" s="4">
        <v>2</v>
      </c>
      <c r="H137" s="4">
        <v>1</v>
      </c>
      <c r="I137" t="s">
        <v>258</v>
      </c>
      <c r="J137" t="s">
        <v>259</v>
      </c>
    </row>
    <row r="138" spans="1:18" x14ac:dyDescent="0.3">
      <c r="A138" t="str">
        <f t="shared" si="6"/>
        <v>4TH XI</v>
      </c>
      <c r="B138" s="49">
        <v>32074</v>
      </c>
      <c r="C138" s="9" t="s">
        <v>36</v>
      </c>
      <c r="D138" s="11" t="s">
        <v>157</v>
      </c>
      <c r="E138" s="11" t="s">
        <v>92</v>
      </c>
      <c r="F138" s="4" t="str">
        <f t="shared" si="7"/>
        <v>WON</v>
      </c>
      <c r="G138" s="4">
        <v>10</v>
      </c>
      <c r="H138" s="4">
        <v>1</v>
      </c>
      <c r="I138" t="s">
        <v>259</v>
      </c>
      <c r="J138" t="s">
        <v>259</v>
      </c>
      <c r="K138" t="s">
        <v>259</v>
      </c>
      <c r="L138" t="s">
        <v>234</v>
      </c>
      <c r="M138" t="s">
        <v>234</v>
      </c>
      <c r="N138" t="s">
        <v>234</v>
      </c>
      <c r="O138" t="s">
        <v>260</v>
      </c>
      <c r="P138" t="s">
        <v>252</v>
      </c>
      <c r="Q138" t="s">
        <v>261</v>
      </c>
      <c r="R138" t="s">
        <v>262</v>
      </c>
    </row>
    <row r="139" spans="1:18" x14ac:dyDescent="0.3">
      <c r="A139" t="str">
        <f t="shared" si="6"/>
        <v>4TH XI</v>
      </c>
      <c r="B139" s="49">
        <v>32081</v>
      </c>
      <c r="C139" s="9" t="s">
        <v>80</v>
      </c>
      <c r="D139" s="11" t="s">
        <v>151</v>
      </c>
      <c r="E139" s="11" t="s">
        <v>152</v>
      </c>
      <c r="F139" s="4" t="str">
        <f t="shared" si="7"/>
        <v>WON</v>
      </c>
      <c r="G139" s="4">
        <v>6</v>
      </c>
      <c r="H139" s="4">
        <v>1</v>
      </c>
      <c r="I139" t="s">
        <v>254</v>
      </c>
      <c r="J139" t="s">
        <v>254</v>
      </c>
      <c r="K139" t="s">
        <v>259</v>
      </c>
      <c r="L139" t="s">
        <v>257</v>
      </c>
      <c r="M139" t="s">
        <v>252</v>
      </c>
      <c r="N139" t="s">
        <v>237</v>
      </c>
    </row>
    <row r="140" spans="1:18" x14ac:dyDescent="0.3">
      <c r="A140" t="str">
        <f t="shared" si="6"/>
        <v>4TH XI</v>
      </c>
      <c r="B140" s="49">
        <v>32095</v>
      </c>
      <c r="C140" s="9" t="s">
        <v>111</v>
      </c>
      <c r="D140" s="11" t="s">
        <v>157</v>
      </c>
      <c r="E140" s="11" t="s">
        <v>92</v>
      </c>
      <c r="F140" s="4" t="str">
        <f t="shared" si="7"/>
        <v>WON</v>
      </c>
      <c r="G140" s="4">
        <v>1</v>
      </c>
      <c r="H140" s="4">
        <v>0</v>
      </c>
      <c r="I140" t="s">
        <v>257</v>
      </c>
    </row>
    <row r="141" spans="1:18" x14ac:dyDescent="0.3">
      <c r="A141" t="str">
        <f t="shared" si="6"/>
        <v>4TH XI</v>
      </c>
      <c r="B141" s="49">
        <v>32102</v>
      </c>
      <c r="C141" s="9" t="s">
        <v>47</v>
      </c>
      <c r="D141" s="11" t="s">
        <v>157</v>
      </c>
      <c r="E141" s="11" t="s">
        <v>92</v>
      </c>
      <c r="F141" s="4" t="str">
        <f t="shared" si="7"/>
        <v>WON</v>
      </c>
      <c r="G141" s="4">
        <v>5</v>
      </c>
      <c r="H141" s="4">
        <v>1</v>
      </c>
      <c r="I141" t="s">
        <v>263</v>
      </c>
      <c r="J141" t="s">
        <v>258</v>
      </c>
      <c r="K141" t="s">
        <v>259</v>
      </c>
      <c r="L141" t="s">
        <v>234</v>
      </c>
      <c r="M141" t="s">
        <v>220</v>
      </c>
    </row>
    <row r="142" spans="1:18" x14ac:dyDescent="0.3">
      <c r="A142" t="str">
        <f t="shared" si="6"/>
        <v>4TH XI</v>
      </c>
      <c r="B142" s="49">
        <v>32109</v>
      </c>
      <c r="C142" s="9" t="s">
        <v>30</v>
      </c>
      <c r="D142" s="11" t="s">
        <v>151</v>
      </c>
      <c r="E142" s="11" t="s">
        <v>92</v>
      </c>
      <c r="F142" s="4" t="str">
        <f t="shared" si="7"/>
        <v>DREW</v>
      </c>
      <c r="G142" s="4">
        <v>3</v>
      </c>
      <c r="H142" s="4">
        <v>3</v>
      </c>
      <c r="I142" t="s">
        <v>234</v>
      </c>
      <c r="J142" t="s">
        <v>234</v>
      </c>
      <c r="K142" t="s">
        <v>261</v>
      </c>
    </row>
    <row r="143" spans="1:18" x14ac:dyDescent="0.3">
      <c r="A143" t="str">
        <f t="shared" si="6"/>
        <v>4TH XI</v>
      </c>
      <c r="B143" s="49">
        <v>32116</v>
      </c>
      <c r="C143" s="9" t="s">
        <v>110</v>
      </c>
      <c r="D143" s="11" t="s">
        <v>157</v>
      </c>
      <c r="E143" s="11" t="s">
        <v>92</v>
      </c>
      <c r="F143" s="4" t="str">
        <f t="shared" si="7"/>
        <v>WON</v>
      </c>
      <c r="G143" s="4">
        <v>2</v>
      </c>
      <c r="H143" s="4">
        <v>1</v>
      </c>
      <c r="I143" t="s">
        <v>254</v>
      </c>
      <c r="J143" t="s">
        <v>257</v>
      </c>
    </row>
    <row r="144" spans="1:18" x14ac:dyDescent="0.3">
      <c r="A144" t="str">
        <f t="shared" si="6"/>
        <v>4TH XI</v>
      </c>
      <c r="B144" s="49">
        <v>32123</v>
      </c>
      <c r="C144" s="9" t="s">
        <v>6</v>
      </c>
      <c r="D144" s="11" t="s">
        <v>151</v>
      </c>
      <c r="E144" s="11" t="s">
        <v>152</v>
      </c>
      <c r="F144" s="4" t="str">
        <f t="shared" si="7"/>
        <v>WON</v>
      </c>
      <c r="G144" s="4">
        <v>3</v>
      </c>
      <c r="H144" s="4">
        <v>1</v>
      </c>
      <c r="I144" t="s">
        <v>234</v>
      </c>
      <c r="J144" t="s">
        <v>234</v>
      </c>
      <c r="K144" t="s">
        <v>259</v>
      </c>
    </row>
    <row r="145" spans="1:14" x14ac:dyDescent="0.3">
      <c r="A145" t="str">
        <f t="shared" si="6"/>
        <v>4TH XI</v>
      </c>
      <c r="B145" s="49">
        <v>32130</v>
      </c>
      <c r="C145" s="9" t="s">
        <v>24</v>
      </c>
      <c r="D145" s="11" t="s">
        <v>151</v>
      </c>
      <c r="E145" s="11" t="s">
        <v>152</v>
      </c>
      <c r="F145" s="4" t="str">
        <f t="shared" si="7"/>
        <v>DREW</v>
      </c>
      <c r="G145" s="4">
        <v>1</v>
      </c>
      <c r="H145" s="4">
        <v>1</v>
      </c>
      <c r="I145" t="s">
        <v>252</v>
      </c>
    </row>
    <row r="146" spans="1:14" x14ac:dyDescent="0.3">
      <c r="A146" t="str">
        <f t="shared" si="6"/>
        <v>4TH XI</v>
      </c>
      <c r="B146" s="49">
        <v>32144</v>
      </c>
      <c r="C146" s="9" t="s">
        <v>5</v>
      </c>
      <c r="D146" s="11" t="s">
        <v>157</v>
      </c>
      <c r="E146" s="11" t="s">
        <v>152</v>
      </c>
      <c r="F146" s="4" t="str">
        <f t="shared" si="7"/>
        <v>WON</v>
      </c>
      <c r="G146" s="4">
        <v>2</v>
      </c>
      <c r="H146" s="4">
        <v>1</v>
      </c>
      <c r="I146" t="s">
        <v>264</v>
      </c>
      <c r="J146" t="s">
        <v>265</v>
      </c>
    </row>
    <row r="147" spans="1:14" x14ac:dyDescent="0.3">
      <c r="A147" t="str">
        <f t="shared" si="6"/>
        <v>4TH XI</v>
      </c>
      <c r="B147" s="49">
        <v>32151</v>
      </c>
      <c r="C147" s="9" t="s">
        <v>51</v>
      </c>
      <c r="D147" s="11" t="s">
        <v>151</v>
      </c>
      <c r="E147" s="11" t="s">
        <v>92</v>
      </c>
      <c r="F147" s="4" t="str">
        <f t="shared" si="7"/>
        <v>LOST</v>
      </c>
      <c r="G147" s="4">
        <v>1</v>
      </c>
      <c r="H147" s="4">
        <v>2</v>
      </c>
      <c r="I147" t="s">
        <v>252</v>
      </c>
    </row>
    <row r="148" spans="1:14" x14ac:dyDescent="0.3">
      <c r="A148" t="str">
        <f t="shared" si="6"/>
        <v>4TH XI</v>
      </c>
      <c r="B148" s="49">
        <v>32158</v>
      </c>
      <c r="C148" s="9" t="s">
        <v>27</v>
      </c>
      <c r="D148" s="11" t="s">
        <v>157</v>
      </c>
      <c r="E148" s="11" t="s">
        <v>152</v>
      </c>
      <c r="F148" s="4" t="str">
        <f t="shared" si="7"/>
        <v>LOST</v>
      </c>
      <c r="G148" s="4">
        <v>5</v>
      </c>
      <c r="H148" s="4">
        <v>6</v>
      </c>
      <c r="I148" t="s">
        <v>254</v>
      </c>
      <c r="J148" t="s">
        <v>266</v>
      </c>
      <c r="K148" t="s">
        <v>257</v>
      </c>
      <c r="L148" t="s">
        <v>263</v>
      </c>
      <c r="M148" t="s">
        <v>252</v>
      </c>
    </row>
    <row r="149" spans="1:14" x14ac:dyDescent="0.3">
      <c r="A149" t="str">
        <f t="shared" si="6"/>
        <v>4TH XI</v>
      </c>
      <c r="B149" s="49">
        <v>32165</v>
      </c>
      <c r="C149" s="9" t="s">
        <v>55</v>
      </c>
      <c r="D149" s="11" t="s">
        <v>157</v>
      </c>
      <c r="E149" s="11" t="s">
        <v>152</v>
      </c>
      <c r="F149" s="4" t="str">
        <f t="shared" si="7"/>
        <v>LOST</v>
      </c>
      <c r="G149" s="4">
        <v>1</v>
      </c>
      <c r="H149" s="4">
        <v>4</v>
      </c>
      <c r="I149" t="s">
        <v>252</v>
      </c>
    </row>
    <row r="150" spans="1:14" x14ac:dyDescent="0.3">
      <c r="A150" t="str">
        <f t="shared" si="6"/>
        <v>4TH XI</v>
      </c>
      <c r="B150" s="49">
        <v>32186</v>
      </c>
      <c r="C150" s="9" t="s">
        <v>6</v>
      </c>
      <c r="D150" s="11" t="s">
        <v>151</v>
      </c>
      <c r="E150" s="11" t="s">
        <v>92</v>
      </c>
      <c r="F150" s="4" t="str">
        <f t="shared" si="7"/>
        <v>LOST</v>
      </c>
      <c r="G150" s="4">
        <v>1</v>
      </c>
      <c r="H150" s="4">
        <v>2</v>
      </c>
      <c r="I150" t="s">
        <v>254</v>
      </c>
    </row>
    <row r="151" spans="1:14" x14ac:dyDescent="0.3">
      <c r="A151" t="str">
        <f t="shared" si="6"/>
        <v>4TH XI</v>
      </c>
      <c r="B151" s="49">
        <v>32193</v>
      </c>
      <c r="C151" s="9" t="s">
        <v>30</v>
      </c>
      <c r="D151" s="11" t="s">
        <v>151</v>
      </c>
      <c r="E151" s="11" t="s">
        <v>152</v>
      </c>
      <c r="F151" s="4" t="str">
        <f t="shared" si="7"/>
        <v>LOST</v>
      </c>
      <c r="G151" s="4">
        <v>1</v>
      </c>
      <c r="H151" s="4">
        <v>3</v>
      </c>
      <c r="I151" t="s">
        <v>252</v>
      </c>
    </row>
    <row r="152" spans="1:14" x14ac:dyDescent="0.3">
      <c r="A152" t="str">
        <f t="shared" si="6"/>
        <v>4TH XI</v>
      </c>
      <c r="B152" s="49">
        <v>32200</v>
      </c>
      <c r="C152" s="9" t="s">
        <v>80</v>
      </c>
      <c r="D152" s="11" t="s">
        <v>151</v>
      </c>
      <c r="E152" s="11" t="s">
        <v>92</v>
      </c>
      <c r="F152" s="4" t="str">
        <f t="shared" si="7"/>
        <v>WON</v>
      </c>
      <c r="G152" s="4">
        <v>6</v>
      </c>
      <c r="H152" s="4">
        <v>0</v>
      </c>
      <c r="I152" t="s">
        <v>267</v>
      </c>
      <c r="J152" t="s">
        <v>267</v>
      </c>
      <c r="K152" t="s">
        <v>268</v>
      </c>
      <c r="L152" t="s">
        <v>252</v>
      </c>
      <c r="M152" t="s">
        <v>254</v>
      </c>
      <c r="N152" t="s">
        <v>269</v>
      </c>
    </row>
    <row r="153" spans="1:14" x14ac:dyDescent="0.3">
      <c r="A153" t="str">
        <f t="shared" si="6"/>
        <v>4TH XI</v>
      </c>
      <c r="B153" s="49">
        <v>32207</v>
      </c>
      <c r="C153" s="9" t="s">
        <v>5</v>
      </c>
      <c r="D153" s="11" t="s">
        <v>151</v>
      </c>
      <c r="E153" s="11" t="s">
        <v>152</v>
      </c>
      <c r="F153" s="4" t="str">
        <f t="shared" si="7"/>
        <v>DREW</v>
      </c>
      <c r="G153" s="4">
        <v>0</v>
      </c>
      <c r="H153" s="4">
        <v>0</v>
      </c>
    </row>
    <row r="154" spans="1:14" x14ac:dyDescent="0.3">
      <c r="A154" t="str">
        <f t="shared" si="6"/>
        <v>4TH XI</v>
      </c>
      <c r="B154" s="49">
        <v>32214</v>
      </c>
      <c r="C154" s="9" t="s">
        <v>5</v>
      </c>
      <c r="D154" s="11" t="s">
        <v>151</v>
      </c>
      <c r="E154" s="11" t="s">
        <v>92</v>
      </c>
      <c r="F154" s="4" t="str">
        <f t="shared" si="7"/>
        <v>LOST</v>
      </c>
      <c r="G154" s="4">
        <v>0</v>
      </c>
      <c r="H154" s="4">
        <v>1</v>
      </c>
    </row>
    <row r="155" spans="1:14" x14ac:dyDescent="0.3">
      <c r="A155" t="str">
        <f t="shared" si="6"/>
        <v>4TH XI</v>
      </c>
      <c r="B155" s="49">
        <v>32221</v>
      </c>
      <c r="C155" s="9" t="s">
        <v>24</v>
      </c>
      <c r="D155" s="11" t="s">
        <v>151</v>
      </c>
      <c r="E155" s="11" t="s">
        <v>92</v>
      </c>
      <c r="F155" s="4" t="str">
        <f t="shared" si="7"/>
        <v>WON</v>
      </c>
      <c r="G155" s="4">
        <v>2</v>
      </c>
      <c r="H155" s="4">
        <v>1</v>
      </c>
      <c r="I155" t="s">
        <v>270</v>
      </c>
      <c r="J155" t="s">
        <v>271</v>
      </c>
    </row>
    <row r="156" spans="1:14" x14ac:dyDescent="0.3">
      <c r="A156" t="str">
        <f t="shared" si="6"/>
        <v>4TH XI</v>
      </c>
      <c r="B156" s="49">
        <v>32228</v>
      </c>
      <c r="C156" s="9" t="s">
        <v>44</v>
      </c>
      <c r="D156" s="11" t="s">
        <v>151</v>
      </c>
      <c r="E156" s="11" t="s">
        <v>152</v>
      </c>
      <c r="F156" s="4" t="str">
        <f t="shared" si="7"/>
        <v>DREW</v>
      </c>
      <c r="G156" s="4">
        <v>2</v>
      </c>
      <c r="H156" s="4">
        <v>2</v>
      </c>
      <c r="I156" t="s">
        <v>270</v>
      </c>
      <c r="J156" t="s">
        <v>254</v>
      </c>
    </row>
    <row r="157" spans="1:14" x14ac:dyDescent="0.3">
      <c r="A157" t="str">
        <f t="shared" si="6"/>
        <v>4TH XI</v>
      </c>
      <c r="B157" s="49">
        <v>32231</v>
      </c>
      <c r="C157" s="9" t="s">
        <v>37</v>
      </c>
      <c r="D157" s="11" t="s">
        <v>151</v>
      </c>
      <c r="E157" s="11" t="s">
        <v>92</v>
      </c>
      <c r="F157" s="4" t="str">
        <f t="shared" si="7"/>
        <v>WON</v>
      </c>
      <c r="G157" s="4">
        <v>2</v>
      </c>
      <c r="H157" s="4">
        <v>0</v>
      </c>
      <c r="I157" t="s">
        <v>271</v>
      </c>
      <c r="J157" t="s">
        <v>234</v>
      </c>
    </row>
    <row r="158" spans="1:14" x14ac:dyDescent="0.3">
      <c r="A158" t="str">
        <f t="shared" si="6"/>
        <v>4TH XI</v>
      </c>
      <c r="B158" s="49">
        <v>32240</v>
      </c>
      <c r="C158" s="9" t="s">
        <v>77</v>
      </c>
      <c r="D158" s="11" t="s">
        <v>151</v>
      </c>
      <c r="E158" s="11" t="s">
        <v>152</v>
      </c>
      <c r="F158" s="4" t="str">
        <f t="shared" si="7"/>
        <v>WON</v>
      </c>
      <c r="G158" s="4">
        <v>3</v>
      </c>
      <c r="H158" s="4">
        <v>1</v>
      </c>
      <c r="I158" t="s">
        <v>234</v>
      </c>
      <c r="J158" t="s">
        <v>234</v>
      </c>
      <c r="K158" t="s">
        <v>272</v>
      </c>
    </row>
    <row r="159" spans="1:14" x14ac:dyDescent="0.3">
      <c r="A159" t="str">
        <f t="shared" si="6"/>
        <v>4TH XI</v>
      </c>
      <c r="B159" s="49">
        <v>32245</v>
      </c>
      <c r="C159" s="9" t="s">
        <v>77</v>
      </c>
      <c r="D159" s="11" t="s">
        <v>151</v>
      </c>
      <c r="E159" s="11" t="s">
        <v>92</v>
      </c>
      <c r="F159" s="4" t="str">
        <f t="shared" si="7"/>
        <v>WON</v>
      </c>
      <c r="G159" s="4">
        <v>2</v>
      </c>
      <c r="H159" s="4">
        <v>0</v>
      </c>
      <c r="I159" t="s">
        <v>234</v>
      </c>
      <c r="J159" t="s">
        <v>255</v>
      </c>
    </row>
    <row r="160" spans="1:14" x14ac:dyDescent="0.3">
      <c r="A160" t="str">
        <f t="shared" si="6"/>
        <v>4TH XI</v>
      </c>
      <c r="B160" s="49">
        <v>32249</v>
      </c>
      <c r="C160" s="9" t="s">
        <v>55</v>
      </c>
      <c r="D160" s="11" t="s">
        <v>151</v>
      </c>
      <c r="E160" s="11" t="s">
        <v>152</v>
      </c>
      <c r="F160" s="4" t="str">
        <f t="shared" si="7"/>
        <v>LOST</v>
      </c>
      <c r="G160" s="4">
        <v>0</v>
      </c>
      <c r="H160" s="4">
        <v>1</v>
      </c>
    </row>
    <row r="161" spans="1:18" x14ac:dyDescent="0.3">
      <c r="A161" t="str">
        <f t="shared" si="6"/>
        <v>4TH XI</v>
      </c>
      <c r="B161" s="49">
        <v>32253</v>
      </c>
      <c r="C161" s="9" t="s">
        <v>37</v>
      </c>
      <c r="D161" s="11" t="s">
        <v>151</v>
      </c>
      <c r="E161" s="11" t="s">
        <v>152</v>
      </c>
      <c r="F161" s="4" t="str">
        <f t="shared" si="7"/>
        <v>DREW</v>
      </c>
      <c r="G161" s="4">
        <v>1</v>
      </c>
      <c r="H161" s="4">
        <v>1</v>
      </c>
      <c r="I161" t="s">
        <v>273</v>
      </c>
    </row>
    <row r="162" spans="1:18" x14ac:dyDescent="0.3">
      <c r="A162" t="str">
        <f t="shared" si="6"/>
        <v>4TH XI</v>
      </c>
      <c r="B162" s="49">
        <v>32256</v>
      </c>
      <c r="C162" s="9" t="s">
        <v>31</v>
      </c>
      <c r="D162" s="11" t="s">
        <v>151</v>
      </c>
      <c r="E162" s="11" t="s">
        <v>92</v>
      </c>
      <c r="F162" s="4" t="str">
        <f t="shared" si="7"/>
        <v>LOST</v>
      </c>
      <c r="G162" s="4">
        <v>1</v>
      </c>
      <c r="H162" s="4">
        <v>2</v>
      </c>
      <c r="I162" t="s">
        <v>246</v>
      </c>
    </row>
    <row r="163" spans="1:18" x14ac:dyDescent="0.3">
      <c r="A163" t="str">
        <f t="shared" si="6"/>
        <v>4TH XI</v>
      </c>
      <c r="B163" s="49">
        <v>32260</v>
      </c>
      <c r="C163" s="9" t="s">
        <v>31</v>
      </c>
      <c r="D163" s="11" t="s">
        <v>151</v>
      </c>
      <c r="E163" s="11" t="s">
        <v>152</v>
      </c>
      <c r="F163" s="4" t="str">
        <f t="shared" si="7"/>
        <v>LOST</v>
      </c>
      <c r="G163" s="4">
        <v>1</v>
      </c>
      <c r="H163" s="4">
        <v>3</v>
      </c>
      <c r="I163" t="s">
        <v>246</v>
      </c>
    </row>
    <row r="164" spans="1:18" x14ac:dyDescent="0.3">
      <c r="A164" t="str">
        <f t="shared" si="6"/>
        <v>4TH XI</v>
      </c>
      <c r="B164" s="49">
        <v>32263</v>
      </c>
      <c r="C164" s="9" t="s">
        <v>44</v>
      </c>
      <c r="D164" s="11" t="s">
        <v>151</v>
      </c>
      <c r="E164" s="11" t="s">
        <v>92</v>
      </c>
      <c r="F164" s="4" t="str">
        <f t="shared" si="7"/>
        <v>LOST</v>
      </c>
      <c r="G164" s="4">
        <v>1</v>
      </c>
      <c r="H164" s="4">
        <v>6</v>
      </c>
      <c r="I164" t="s">
        <v>271</v>
      </c>
    </row>
    <row r="165" spans="1:18" x14ac:dyDescent="0.3">
      <c r="B165" s="64" t="s">
        <v>96</v>
      </c>
      <c r="C165" s="65" t="s">
        <v>85</v>
      </c>
      <c r="D165" s="65"/>
      <c r="E165" s="65"/>
      <c r="F165" s="65"/>
      <c r="G165" s="65"/>
      <c r="H165" s="66"/>
      <c r="J165" s="44"/>
    </row>
    <row r="166" spans="1:18" x14ac:dyDescent="0.3">
      <c r="B166" s="50" t="s">
        <v>86</v>
      </c>
      <c r="C166" s="6" t="s">
        <v>87</v>
      </c>
      <c r="D166" s="6" t="s">
        <v>88</v>
      </c>
      <c r="E166" s="7" t="s">
        <v>89</v>
      </c>
      <c r="F166" s="7" t="s">
        <v>90</v>
      </c>
      <c r="G166" s="8" t="s">
        <v>91</v>
      </c>
      <c r="H166" s="8" t="s">
        <v>92</v>
      </c>
      <c r="I166" s="70" t="s">
        <v>394</v>
      </c>
      <c r="J166" s="70"/>
      <c r="K166" s="70"/>
      <c r="L166" s="70"/>
      <c r="M166" s="70"/>
      <c r="N166" s="70"/>
      <c r="O166" s="70"/>
      <c r="P166" s="70"/>
      <c r="Q166" s="70"/>
      <c r="R166" s="70"/>
    </row>
    <row r="167" spans="1:18" x14ac:dyDescent="0.3">
      <c r="A167" t="str">
        <f t="shared" ref="A167:A196" si="8">$B$165</f>
        <v>5TH XI</v>
      </c>
      <c r="B167" s="49">
        <v>32039</v>
      </c>
      <c r="C167" s="9" t="s">
        <v>6</v>
      </c>
      <c r="D167" s="11" t="s">
        <v>150</v>
      </c>
      <c r="E167" s="11" t="s">
        <v>92</v>
      </c>
      <c r="F167" s="4" t="str">
        <f t="shared" ref="F167:F196" si="9">IF(G167&gt;H167,"WON",IF(H167&gt;G167,"LOST","DREW"))</f>
        <v>LOST</v>
      </c>
      <c r="G167" s="4">
        <v>4</v>
      </c>
      <c r="H167" s="4">
        <v>5</v>
      </c>
      <c r="I167" t="s">
        <v>271</v>
      </c>
      <c r="J167" t="s">
        <v>271</v>
      </c>
      <c r="K167" t="s">
        <v>239</v>
      </c>
      <c r="L167" t="s">
        <v>269</v>
      </c>
    </row>
    <row r="168" spans="1:18" x14ac:dyDescent="0.3">
      <c r="A168" t="str">
        <f t="shared" si="8"/>
        <v>5TH XI</v>
      </c>
      <c r="B168" s="49">
        <v>32042</v>
      </c>
      <c r="C168" s="9" t="s">
        <v>24</v>
      </c>
      <c r="D168" s="11" t="s">
        <v>150</v>
      </c>
      <c r="E168" s="11" t="s">
        <v>152</v>
      </c>
      <c r="F168" s="4" t="str">
        <f t="shared" si="9"/>
        <v>LOST</v>
      </c>
      <c r="G168" s="4">
        <v>1</v>
      </c>
      <c r="H168" s="4">
        <v>2</v>
      </c>
      <c r="I168" t="s">
        <v>274</v>
      </c>
    </row>
    <row r="169" spans="1:18" x14ac:dyDescent="0.3">
      <c r="A169" t="str">
        <f t="shared" si="8"/>
        <v>5TH XI</v>
      </c>
      <c r="B169" s="49">
        <v>32046</v>
      </c>
      <c r="C169" s="9" t="s">
        <v>37</v>
      </c>
      <c r="D169" s="11" t="s">
        <v>151</v>
      </c>
      <c r="E169" s="11" t="s">
        <v>152</v>
      </c>
      <c r="F169" s="4" t="str">
        <f t="shared" si="9"/>
        <v>DREW</v>
      </c>
      <c r="G169" s="4">
        <v>2</v>
      </c>
      <c r="H169" s="4">
        <v>2</v>
      </c>
      <c r="I169" t="s">
        <v>240</v>
      </c>
      <c r="J169" t="s">
        <v>240</v>
      </c>
    </row>
    <row r="170" spans="1:18" x14ac:dyDescent="0.3">
      <c r="A170" t="str">
        <f t="shared" si="8"/>
        <v>5TH XI</v>
      </c>
      <c r="B170" s="49">
        <v>32053</v>
      </c>
      <c r="C170" s="9" t="s">
        <v>51</v>
      </c>
      <c r="D170" s="11" t="s">
        <v>151</v>
      </c>
      <c r="E170" s="11" t="s">
        <v>92</v>
      </c>
      <c r="F170" s="4" t="str">
        <f t="shared" si="9"/>
        <v>WON</v>
      </c>
      <c r="G170" s="4">
        <v>1</v>
      </c>
      <c r="H170" s="4">
        <v>0</v>
      </c>
      <c r="I170" t="s">
        <v>240</v>
      </c>
    </row>
    <row r="171" spans="1:18" x14ac:dyDescent="0.3">
      <c r="A171" t="str">
        <f t="shared" si="8"/>
        <v>5TH XI</v>
      </c>
      <c r="B171" s="49">
        <v>32067</v>
      </c>
      <c r="C171" s="9" t="s">
        <v>33</v>
      </c>
      <c r="D171" s="11" t="s">
        <v>151</v>
      </c>
      <c r="E171" s="11" t="s">
        <v>152</v>
      </c>
      <c r="F171" s="4" t="str">
        <f t="shared" si="9"/>
        <v>WON</v>
      </c>
      <c r="G171" s="4">
        <v>5</v>
      </c>
      <c r="H171" s="4">
        <v>0</v>
      </c>
      <c r="I171" t="s">
        <v>275</v>
      </c>
      <c r="J171" t="s">
        <v>275</v>
      </c>
      <c r="K171" t="s">
        <v>275</v>
      </c>
      <c r="L171" t="s">
        <v>276</v>
      </c>
      <c r="M171" t="s">
        <v>253</v>
      </c>
    </row>
    <row r="172" spans="1:18" x14ac:dyDescent="0.3">
      <c r="A172" t="str">
        <f t="shared" si="8"/>
        <v>5TH XI</v>
      </c>
      <c r="B172" s="49">
        <v>32074</v>
      </c>
      <c r="C172" s="9" t="s">
        <v>6</v>
      </c>
      <c r="D172" s="11" t="s">
        <v>151</v>
      </c>
      <c r="E172" s="11" t="s">
        <v>92</v>
      </c>
      <c r="F172" s="4" t="str">
        <f t="shared" si="9"/>
        <v>LOST</v>
      </c>
      <c r="G172" s="4">
        <v>1</v>
      </c>
      <c r="H172" s="4">
        <v>3</v>
      </c>
      <c r="I172" t="s">
        <v>240</v>
      </c>
    </row>
    <row r="173" spans="1:18" x14ac:dyDescent="0.3">
      <c r="A173" t="str">
        <f t="shared" si="8"/>
        <v>5TH XI</v>
      </c>
      <c r="B173" s="49">
        <v>32081</v>
      </c>
      <c r="C173" s="9" t="s">
        <v>45</v>
      </c>
      <c r="D173" s="11" t="s">
        <v>157</v>
      </c>
      <c r="E173" s="11" t="s">
        <v>152</v>
      </c>
      <c r="F173" s="4" t="str">
        <f t="shared" si="9"/>
        <v>WON</v>
      </c>
      <c r="G173" s="4">
        <v>5</v>
      </c>
      <c r="H173" s="4">
        <v>0</v>
      </c>
      <c r="I173" t="s">
        <v>271</v>
      </c>
      <c r="J173" t="s">
        <v>277</v>
      </c>
      <c r="K173" t="s">
        <v>278</v>
      </c>
      <c r="L173" t="s">
        <v>279</v>
      </c>
      <c r="M173" t="s">
        <v>237</v>
      </c>
    </row>
    <row r="174" spans="1:18" x14ac:dyDescent="0.3">
      <c r="A174" t="str">
        <f t="shared" si="8"/>
        <v>5TH XI</v>
      </c>
      <c r="B174" s="49">
        <v>32088</v>
      </c>
      <c r="C174" s="9" t="s">
        <v>27</v>
      </c>
      <c r="D174" s="11" t="s">
        <v>151</v>
      </c>
      <c r="E174" s="11" t="s">
        <v>152</v>
      </c>
      <c r="F174" s="4" t="str">
        <f t="shared" si="9"/>
        <v>WON</v>
      </c>
      <c r="G174" s="4">
        <v>3</v>
      </c>
      <c r="H174" s="4">
        <v>2</v>
      </c>
      <c r="I174" t="s">
        <v>271</v>
      </c>
      <c r="J174" t="s">
        <v>257</v>
      </c>
      <c r="K174" t="s">
        <v>275</v>
      </c>
    </row>
    <row r="175" spans="1:18" x14ac:dyDescent="0.3">
      <c r="A175" t="str">
        <f t="shared" si="8"/>
        <v>5TH XI</v>
      </c>
      <c r="B175" s="49">
        <v>32095</v>
      </c>
      <c r="C175" s="9" t="s">
        <v>165</v>
      </c>
      <c r="D175" s="11" t="s">
        <v>157</v>
      </c>
      <c r="E175" s="11" t="s">
        <v>92</v>
      </c>
      <c r="F175" s="4" t="str">
        <f t="shared" si="9"/>
        <v>WON</v>
      </c>
      <c r="G175" s="4">
        <v>2</v>
      </c>
      <c r="H175" s="4">
        <v>1</v>
      </c>
      <c r="I175" t="s">
        <v>271</v>
      </c>
      <c r="J175" t="s">
        <v>275</v>
      </c>
    </row>
    <row r="176" spans="1:18" x14ac:dyDescent="0.3">
      <c r="A176" t="str">
        <f t="shared" si="8"/>
        <v>5TH XI</v>
      </c>
      <c r="B176" s="49">
        <v>32102</v>
      </c>
      <c r="C176" s="9" t="s">
        <v>80</v>
      </c>
      <c r="D176" s="11" t="s">
        <v>151</v>
      </c>
      <c r="E176" s="11" t="s">
        <v>92</v>
      </c>
      <c r="F176" s="4" t="str">
        <f t="shared" si="9"/>
        <v>LOST</v>
      </c>
      <c r="G176" s="4">
        <v>0</v>
      </c>
      <c r="H176" s="4">
        <v>1</v>
      </c>
    </row>
    <row r="177" spans="1:14" x14ac:dyDescent="0.3">
      <c r="A177" t="str">
        <f t="shared" si="8"/>
        <v>5TH XI</v>
      </c>
      <c r="B177" s="49">
        <v>32109</v>
      </c>
      <c r="C177" s="9" t="s">
        <v>166</v>
      </c>
      <c r="D177" s="11" t="s">
        <v>157</v>
      </c>
      <c r="E177" s="11" t="s">
        <v>92</v>
      </c>
      <c r="F177" s="4" t="str">
        <f t="shared" si="9"/>
        <v>WON</v>
      </c>
      <c r="G177" s="4">
        <v>2</v>
      </c>
      <c r="H177" s="4">
        <v>1</v>
      </c>
      <c r="I177" t="s">
        <v>271</v>
      </c>
      <c r="J177" t="s">
        <v>275</v>
      </c>
    </row>
    <row r="178" spans="1:14" x14ac:dyDescent="0.3">
      <c r="A178" t="str">
        <f t="shared" si="8"/>
        <v>5TH XI</v>
      </c>
      <c r="B178" s="49">
        <v>32116</v>
      </c>
      <c r="C178" s="9" t="s">
        <v>27</v>
      </c>
      <c r="D178" s="11" t="s">
        <v>157</v>
      </c>
      <c r="E178" s="11" t="s">
        <v>92</v>
      </c>
      <c r="F178" s="4" t="str">
        <f t="shared" si="9"/>
        <v>DREW</v>
      </c>
      <c r="G178" s="4">
        <v>5</v>
      </c>
      <c r="H178" s="4">
        <v>5</v>
      </c>
      <c r="I178" t="s">
        <v>271</v>
      </c>
      <c r="J178" t="s">
        <v>271</v>
      </c>
      <c r="K178" t="s">
        <v>271</v>
      </c>
      <c r="L178" t="s">
        <v>280</v>
      </c>
      <c r="M178" t="s">
        <v>275</v>
      </c>
    </row>
    <row r="179" spans="1:14" x14ac:dyDescent="0.3">
      <c r="A179" t="str">
        <f t="shared" si="8"/>
        <v>5TH XI</v>
      </c>
      <c r="B179" s="49">
        <v>32123</v>
      </c>
      <c r="C179" s="9" t="s">
        <v>27</v>
      </c>
      <c r="D179" s="11" t="s">
        <v>157</v>
      </c>
      <c r="E179" s="11" t="s">
        <v>152</v>
      </c>
      <c r="F179" s="4" t="str">
        <f t="shared" si="9"/>
        <v>LOST</v>
      </c>
      <c r="G179" s="4">
        <v>0</v>
      </c>
      <c r="H179" s="4">
        <v>5</v>
      </c>
    </row>
    <row r="180" spans="1:14" x14ac:dyDescent="0.3">
      <c r="A180" t="str">
        <f t="shared" si="8"/>
        <v>5TH XI</v>
      </c>
      <c r="B180" s="49">
        <v>32130</v>
      </c>
      <c r="C180" s="9" t="s">
        <v>24</v>
      </c>
      <c r="D180" s="11" t="s">
        <v>151</v>
      </c>
      <c r="E180" s="11" t="s">
        <v>92</v>
      </c>
      <c r="F180" s="4" t="str">
        <f t="shared" si="9"/>
        <v>WON</v>
      </c>
      <c r="G180" s="4">
        <v>2</v>
      </c>
      <c r="H180" s="4">
        <v>1</v>
      </c>
      <c r="I180" t="s">
        <v>281</v>
      </c>
      <c r="J180" t="s">
        <v>275</v>
      </c>
    </row>
    <row r="181" spans="1:14" x14ac:dyDescent="0.3">
      <c r="A181" t="str">
        <f t="shared" si="8"/>
        <v>5TH XI</v>
      </c>
      <c r="B181" s="49">
        <v>32144</v>
      </c>
      <c r="C181" s="9" t="s">
        <v>30</v>
      </c>
      <c r="D181" s="11" t="s">
        <v>151</v>
      </c>
      <c r="E181" s="11" t="s">
        <v>152</v>
      </c>
      <c r="F181" s="4" t="str">
        <f t="shared" si="9"/>
        <v>LOST</v>
      </c>
      <c r="G181" s="4">
        <v>2</v>
      </c>
      <c r="H181" s="4">
        <v>5</v>
      </c>
      <c r="I181" t="s">
        <v>275</v>
      </c>
      <c r="J181" t="s">
        <v>282</v>
      </c>
    </row>
    <row r="182" spans="1:14" x14ac:dyDescent="0.3">
      <c r="A182" t="str">
        <f t="shared" si="8"/>
        <v>5TH XI</v>
      </c>
      <c r="B182" s="49">
        <v>32151</v>
      </c>
      <c r="C182" s="9" t="s">
        <v>27</v>
      </c>
      <c r="D182" s="11" t="s">
        <v>157</v>
      </c>
      <c r="E182" s="11" t="s">
        <v>152</v>
      </c>
      <c r="F182" s="4" t="str">
        <f t="shared" si="9"/>
        <v>LOST</v>
      </c>
      <c r="G182" s="4">
        <v>1</v>
      </c>
      <c r="H182" s="4">
        <v>4</v>
      </c>
      <c r="I182" t="s">
        <v>282</v>
      </c>
    </row>
    <row r="183" spans="1:14" x14ac:dyDescent="0.3">
      <c r="A183" t="str">
        <f t="shared" si="8"/>
        <v>5TH XI</v>
      </c>
      <c r="B183" s="49">
        <v>32158</v>
      </c>
      <c r="C183" s="9" t="s">
        <v>13</v>
      </c>
      <c r="D183" s="11" t="s">
        <v>151</v>
      </c>
      <c r="E183" s="11" t="s">
        <v>152</v>
      </c>
      <c r="F183" s="4" t="str">
        <f t="shared" si="9"/>
        <v>WON</v>
      </c>
      <c r="G183" s="4">
        <v>6</v>
      </c>
      <c r="H183" s="4">
        <v>4</v>
      </c>
      <c r="I183" t="s">
        <v>280</v>
      </c>
      <c r="J183" t="s">
        <v>280</v>
      </c>
      <c r="K183" t="s">
        <v>280</v>
      </c>
      <c r="L183" t="s">
        <v>280</v>
      </c>
      <c r="M183" t="s">
        <v>282</v>
      </c>
      <c r="N183" t="s">
        <v>283</v>
      </c>
    </row>
    <row r="184" spans="1:14" x14ac:dyDescent="0.3">
      <c r="A184" t="str">
        <f t="shared" si="8"/>
        <v>5TH XI</v>
      </c>
      <c r="B184" s="49">
        <v>32186</v>
      </c>
      <c r="C184" s="9" t="s">
        <v>6</v>
      </c>
      <c r="D184" s="11" t="s">
        <v>151</v>
      </c>
      <c r="E184" s="11" t="s">
        <v>152</v>
      </c>
      <c r="F184" s="4" t="str">
        <f t="shared" si="9"/>
        <v>LOST</v>
      </c>
      <c r="G184" s="4">
        <v>2</v>
      </c>
      <c r="H184" s="4">
        <v>4</v>
      </c>
      <c r="I184" t="s">
        <v>271</v>
      </c>
      <c r="J184" t="s">
        <v>283</v>
      </c>
    </row>
    <row r="185" spans="1:14" x14ac:dyDescent="0.3">
      <c r="A185" t="str">
        <f t="shared" si="8"/>
        <v>5TH XI</v>
      </c>
      <c r="B185" s="49">
        <v>32193</v>
      </c>
      <c r="C185" s="9" t="s">
        <v>77</v>
      </c>
      <c r="D185" s="11" t="s">
        <v>151</v>
      </c>
      <c r="E185" s="11" t="s">
        <v>92</v>
      </c>
      <c r="F185" s="4" t="str">
        <f t="shared" si="9"/>
        <v>WON</v>
      </c>
      <c r="G185" s="4">
        <v>3</v>
      </c>
      <c r="H185" s="4">
        <v>1</v>
      </c>
      <c r="I185" t="s">
        <v>271</v>
      </c>
      <c r="J185" t="s">
        <v>282</v>
      </c>
      <c r="K185" t="s">
        <v>275</v>
      </c>
    </row>
    <row r="186" spans="1:14" x14ac:dyDescent="0.3">
      <c r="A186" t="str">
        <f t="shared" si="8"/>
        <v>5TH XI</v>
      </c>
      <c r="B186" s="49">
        <v>32200</v>
      </c>
      <c r="C186" s="9" t="s">
        <v>80</v>
      </c>
      <c r="D186" s="11" t="s">
        <v>151</v>
      </c>
      <c r="E186" s="11" t="s">
        <v>152</v>
      </c>
      <c r="F186" s="4" t="str">
        <f t="shared" si="9"/>
        <v>DREW</v>
      </c>
      <c r="G186" s="4">
        <v>2</v>
      </c>
      <c r="H186" s="4">
        <v>2</v>
      </c>
      <c r="I186" t="s">
        <v>280</v>
      </c>
      <c r="J186" t="s">
        <v>280</v>
      </c>
    </row>
    <row r="187" spans="1:14" x14ac:dyDescent="0.3">
      <c r="A187" t="str">
        <f t="shared" si="8"/>
        <v>5TH XI</v>
      </c>
      <c r="B187" s="49">
        <v>32207</v>
      </c>
      <c r="C187" s="9" t="s">
        <v>5</v>
      </c>
      <c r="D187" s="11" t="s">
        <v>151</v>
      </c>
      <c r="E187" s="11" t="s">
        <v>92</v>
      </c>
      <c r="F187" s="4" t="str">
        <f t="shared" si="9"/>
        <v>WON</v>
      </c>
      <c r="G187" s="4">
        <v>3</v>
      </c>
      <c r="H187" s="4">
        <v>1</v>
      </c>
      <c r="I187" t="s">
        <v>280</v>
      </c>
      <c r="J187" t="s">
        <v>280</v>
      </c>
      <c r="K187" t="s">
        <v>284</v>
      </c>
    </row>
    <row r="188" spans="1:14" x14ac:dyDescent="0.3">
      <c r="A188" t="str">
        <f t="shared" si="8"/>
        <v>5TH XI</v>
      </c>
      <c r="B188" s="49">
        <v>32214</v>
      </c>
      <c r="C188" s="9" t="s">
        <v>24</v>
      </c>
      <c r="D188" s="11" t="s">
        <v>151</v>
      </c>
      <c r="E188" s="11" t="s">
        <v>152</v>
      </c>
      <c r="F188" s="4" t="str">
        <f t="shared" si="9"/>
        <v>WON</v>
      </c>
      <c r="G188" s="4">
        <v>3</v>
      </c>
      <c r="H188" s="4">
        <v>0</v>
      </c>
      <c r="I188" t="s">
        <v>275</v>
      </c>
      <c r="J188" t="s">
        <v>275</v>
      </c>
      <c r="K188" t="s">
        <v>278</v>
      </c>
    </row>
    <row r="189" spans="1:14" x14ac:dyDescent="0.3">
      <c r="A189" t="str">
        <f t="shared" si="8"/>
        <v>5TH XI</v>
      </c>
      <c r="B189" s="49">
        <v>32221</v>
      </c>
      <c r="C189" s="9" t="s">
        <v>30</v>
      </c>
      <c r="D189" s="11" t="s">
        <v>151</v>
      </c>
      <c r="E189" s="11" t="s">
        <v>92</v>
      </c>
      <c r="F189" s="4" t="str">
        <f t="shared" si="9"/>
        <v>LOST</v>
      </c>
      <c r="G189" s="4">
        <v>2</v>
      </c>
      <c r="H189" s="4">
        <v>5</v>
      </c>
      <c r="I189" t="s">
        <v>280</v>
      </c>
      <c r="J189" t="s">
        <v>280</v>
      </c>
    </row>
    <row r="190" spans="1:14" x14ac:dyDescent="0.3">
      <c r="A190" t="str">
        <f t="shared" si="8"/>
        <v>5TH XI</v>
      </c>
      <c r="B190" s="49">
        <v>32228</v>
      </c>
      <c r="C190" s="9" t="s">
        <v>33</v>
      </c>
      <c r="D190" s="11" t="s">
        <v>151</v>
      </c>
      <c r="E190" s="11" t="s">
        <v>92</v>
      </c>
      <c r="F190" s="4" t="str">
        <f t="shared" si="9"/>
        <v>DREW</v>
      </c>
      <c r="G190" s="4">
        <v>0</v>
      </c>
      <c r="H190" s="4">
        <v>0</v>
      </c>
    </row>
    <row r="191" spans="1:14" x14ac:dyDescent="0.3">
      <c r="A191" t="str">
        <f t="shared" si="8"/>
        <v>5TH XI</v>
      </c>
      <c r="B191" s="49">
        <v>32240</v>
      </c>
      <c r="C191" s="9" t="s">
        <v>77</v>
      </c>
      <c r="D191" s="11" t="s">
        <v>151</v>
      </c>
      <c r="E191" s="11" t="s">
        <v>152</v>
      </c>
      <c r="F191" s="4" t="str">
        <f t="shared" si="9"/>
        <v>LOST</v>
      </c>
      <c r="G191" s="4">
        <v>0</v>
      </c>
      <c r="H191" s="4">
        <v>2</v>
      </c>
    </row>
    <row r="192" spans="1:14" x14ac:dyDescent="0.3">
      <c r="A192" t="str">
        <f t="shared" si="8"/>
        <v>5TH XI</v>
      </c>
      <c r="B192" s="49">
        <v>32242</v>
      </c>
      <c r="C192" s="9" t="s">
        <v>13</v>
      </c>
      <c r="D192" s="11" t="s">
        <v>151</v>
      </c>
      <c r="E192" s="11" t="s">
        <v>92</v>
      </c>
      <c r="F192" s="4" t="str">
        <f t="shared" si="9"/>
        <v>WON</v>
      </c>
      <c r="G192" s="4">
        <v>4</v>
      </c>
      <c r="H192" s="4">
        <v>1</v>
      </c>
      <c r="I192" t="s">
        <v>285</v>
      </c>
      <c r="J192" t="s">
        <v>285</v>
      </c>
      <c r="K192" t="s">
        <v>261</v>
      </c>
      <c r="L192" t="s">
        <v>261</v>
      </c>
    </row>
    <row r="193" spans="1:18" x14ac:dyDescent="0.3">
      <c r="A193" t="str">
        <f t="shared" si="8"/>
        <v>5TH XI</v>
      </c>
      <c r="B193" s="49">
        <v>32245</v>
      </c>
      <c r="C193" s="9" t="s">
        <v>51</v>
      </c>
      <c r="D193" s="11" t="s">
        <v>151</v>
      </c>
      <c r="E193" s="11" t="s">
        <v>152</v>
      </c>
      <c r="F193" s="4" t="str">
        <f t="shared" si="9"/>
        <v>LOST</v>
      </c>
      <c r="G193" s="4">
        <v>0</v>
      </c>
      <c r="H193" s="4">
        <v>5</v>
      </c>
    </row>
    <row r="194" spans="1:18" x14ac:dyDescent="0.3">
      <c r="A194" t="str">
        <f t="shared" si="8"/>
        <v>5TH XI</v>
      </c>
      <c r="B194" s="49">
        <v>32249</v>
      </c>
      <c r="C194" s="9" t="s">
        <v>5</v>
      </c>
      <c r="D194" s="11" t="s">
        <v>151</v>
      </c>
      <c r="E194" s="11" t="s">
        <v>152</v>
      </c>
      <c r="F194" s="4" t="str">
        <f t="shared" si="9"/>
        <v>LOST</v>
      </c>
      <c r="G194" s="4">
        <v>0</v>
      </c>
      <c r="H194" s="4">
        <v>4</v>
      </c>
    </row>
    <row r="195" spans="1:18" x14ac:dyDescent="0.3">
      <c r="A195" t="str">
        <f t="shared" si="8"/>
        <v>5TH XI</v>
      </c>
      <c r="B195" s="49">
        <v>32252</v>
      </c>
      <c r="C195" s="9" t="s">
        <v>37</v>
      </c>
      <c r="D195" s="11" t="s">
        <v>151</v>
      </c>
      <c r="E195" s="11" t="s">
        <v>92</v>
      </c>
      <c r="F195" s="4" t="str">
        <f t="shared" si="9"/>
        <v>WON</v>
      </c>
      <c r="G195" s="4">
        <v>4</v>
      </c>
      <c r="H195" s="4">
        <v>3</v>
      </c>
      <c r="I195" t="s">
        <v>285</v>
      </c>
      <c r="J195" t="s">
        <v>277</v>
      </c>
      <c r="K195" t="s">
        <v>241</v>
      </c>
      <c r="L195" t="s">
        <v>237</v>
      </c>
    </row>
    <row r="196" spans="1:18" x14ac:dyDescent="0.3">
      <c r="A196" t="str">
        <f t="shared" si="8"/>
        <v>5TH XI</v>
      </c>
      <c r="B196" s="49">
        <v>32256</v>
      </c>
      <c r="C196" s="9" t="s">
        <v>27</v>
      </c>
      <c r="D196" s="11" t="s">
        <v>151</v>
      </c>
      <c r="E196" s="11" t="s">
        <v>92</v>
      </c>
      <c r="F196" s="4" t="str">
        <f t="shared" si="9"/>
        <v>LOST</v>
      </c>
      <c r="G196" s="4">
        <v>2</v>
      </c>
      <c r="H196" s="4">
        <v>3</v>
      </c>
      <c r="I196" t="s">
        <v>286</v>
      </c>
      <c r="J196" t="s">
        <v>237</v>
      </c>
    </row>
    <row r="197" spans="1:18" x14ac:dyDescent="0.3">
      <c r="B197" s="64" t="s">
        <v>97</v>
      </c>
      <c r="C197" s="65" t="s">
        <v>85</v>
      </c>
      <c r="D197" s="65"/>
      <c r="E197" s="65"/>
      <c r="F197" s="65"/>
      <c r="G197" s="65"/>
      <c r="H197" s="66"/>
      <c r="J197" s="44"/>
    </row>
    <row r="198" spans="1:18" x14ac:dyDescent="0.3">
      <c r="B198" s="50" t="s">
        <v>86</v>
      </c>
      <c r="C198" s="6" t="s">
        <v>87</v>
      </c>
      <c r="D198" s="6" t="s">
        <v>88</v>
      </c>
      <c r="E198" s="7" t="s">
        <v>89</v>
      </c>
      <c r="F198" s="7" t="s">
        <v>90</v>
      </c>
      <c r="G198" s="8" t="s">
        <v>91</v>
      </c>
      <c r="H198" s="8" t="s">
        <v>92</v>
      </c>
      <c r="I198" s="70" t="s">
        <v>394</v>
      </c>
      <c r="J198" s="70"/>
      <c r="K198" s="70"/>
      <c r="L198" s="70"/>
      <c r="M198" s="70"/>
      <c r="N198" s="70"/>
      <c r="O198" s="70"/>
      <c r="P198" s="70"/>
      <c r="Q198" s="70"/>
      <c r="R198" s="70"/>
    </row>
    <row r="199" spans="1:18" x14ac:dyDescent="0.3">
      <c r="A199" t="str">
        <f t="shared" ref="A199:A224" si="10">$B$197</f>
        <v>6TH XI</v>
      </c>
      <c r="B199" s="49">
        <v>32029</v>
      </c>
      <c r="C199" s="9" t="s">
        <v>16</v>
      </c>
      <c r="D199" s="11" t="s">
        <v>150</v>
      </c>
      <c r="E199" s="11" t="s">
        <v>152</v>
      </c>
      <c r="F199" s="4" t="str">
        <f t="shared" ref="F199:F224" si="11">IF(G199&gt;H199,"WON",IF(H199&gt;G199,"LOST","DREW"))</f>
        <v>DREW</v>
      </c>
      <c r="G199" s="4">
        <v>3</v>
      </c>
      <c r="H199" s="4">
        <v>3</v>
      </c>
      <c r="I199" t="s">
        <v>275</v>
      </c>
      <c r="J199" t="s">
        <v>261</v>
      </c>
      <c r="K199" t="s">
        <v>287</v>
      </c>
    </row>
    <row r="200" spans="1:18" x14ac:dyDescent="0.3">
      <c r="A200" t="str">
        <f t="shared" si="10"/>
        <v>6TH XI</v>
      </c>
      <c r="B200" s="49">
        <v>32039</v>
      </c>
      <c r="C200" s="9" t="s">
        <v>30</v>
      </c>
      <c r="D200" s="11" t="s">
        <v>151</v>
      </c>
      <c r="E200" s="11" t="s">
        <v>152</v>
      </c>
      <c r="F200" s="4" t="str">
        <f t="shared" si="11"/>
        <v>DREW</v>
      </c>
      <c r="G200" s="4">
        <v>1</v>
      </c>
      <c r="H200" s="4">
        <v>1</v>
      </c>
      <c r="I200" t="s">
        <v>259</v>
      </c>
    </row>
    <row r="201" spans="1:18" x14ac:dyDescent="0.3">
      <c r="A201" t="str">
        <f t="shared" si="10"/>
        <v>6TH XI</v>
      </c>
      <c r="B201" s="49">
        <v>32046</v>
      </c>
      <c r="C201" s="9" t="s">
        <v>37</v>
      </c>
      <c r="D201" s="11" t="s">
        <v>151</v>
      </c>
      <c r="E201" s="11" t="s">
        <v>92</v>
      </c>
      <c r="F201" s="4" t="str">
        <f t="shared" si="11"/>
        <v>WON</v>
      </c>
      <c r="G201" s="4">
        <v>3</v>
      </c>
      <c r="H201" s="4">
        <v>2</v>
      </c>
      <c r="I201" t="s">
        <v>287</v>
      </c>
      <c r="J201" t="s">
        <v>288</v>
      </c>
      <c r="K201" t="s">
        <v>237</v>
      </c>
    </row>
    <row r="202" spans="1:18" x14ac:dyDescent="0.3">
      <c r="A202" t="str">
        <f t="shared" si="10"/>
        <v>6TH XI</v>
      </c>
      <c r="B202" s="49">
        <v>32053</v>
      </c>
      <c r="C202" s="9" t="s">
        <v>13</v>
      </c>
      <c r="D202" s="11" t="s">
        <v>151</v>
      </c>
      <c r="E202" s="11" t="s">
        <v>152</v>
      </c>
      <c r="F202" s="4" t="str">
        <f t="shared" si="11"/>
        <v>WON</v>
      </c>
      <c r="G202" s="4">
        <v>3</v>
      </c>
      <c r="H202" s="4">
        <v>1</v>
      </c>
      <c r="I202" t="s">
        <v>275</v>
      </c>
      <c r="J202" t="s">
        <v>275</v>
      </c>
      <c r="K202" t="s">
        <v>274</v>
      </c>
    </row>
    <row r="203" spans="1:18" x14ac:dyDescent="0.3">
      <c r="A203" t="str">
        <f t="shared" si="10"/>
        <v>6TH XI</v>
      </c>
      <c r="B203" s="49">
        <v>32067</v>
      </c>
      <c r="C203" s="9" t="s">
        <v>30</v>
      </c>
      <c r="D203" s="11" t="s">
        <v>151</v>
      </c>
      <c r="E203" s="11" t="s">
        <v>92</v>
      </c>
      <c r="F203" s="4" t="str">
        <f t="shared" si="11"/>
        <v>LOST</v>
      </c>
      <c r="G203" s="4">
        <v>1</v>
      </c>
      <c r="H203" s="4">
        <v>3</v>
      </c>
      <c r="I203" t="s">
        <v>289</v>
      </c>
    </row>
    <row r="204" spans="1:18" x14ac:dyDescent="0.3">
      <c r="A204" t="str">
        <f t="shared" si="10"/>
        <v>6TH XI</v>
      </c>
      <c r="B204" s="49">
        <v>32074</v>
      </c>
      <c r="C204" s="9" t="s">
        <v>167</v>
      </c>
      <c r="D204" s="11" t="s">
        <v>157</v>
      </c>
      <c r="E204" s="11" t="s">
        <v>92</v>
      </c>
      <c r="F204" s="4" t="str">
        <f t="shared" si="11"/>
        <v>WON</v>
      </c>
      <c r="G204" s="4">
        <v>1</v>
      </c>
      <c r="H204" s="4">
        <v>0</v>
      </c>
      <c r="I204" t="s">
        <v>287</v>
      </c>
    </row>
    <row r="205" spans="1:18" x14ac:dyDescent="0.3">
      <c r="A205" t="str">
        <f t="shared" si="10"/>
        <v>6TH XI</v>
      </c>
      <c r="B205" s="49">
        <v>32081</v>
      </c>
      <c r="C205" s="9" t="s">
        <v>27</v>
      </c>
      <c r="D205" s="11" t="s">
        <v>151</v>
      </c>
      <c r="E205" s="11" t="s">
        <v>152</v>
      </c>
      <c r="F205" s="4" t="str">
        <f t="shared" si="11"/>
        <v>WON</v>
      </c>
      <c r="G205" s="4">
        <v>4</v>
      </c>
      <c r="H205" s="4">
        <v>2</v>
      </c>
      <c r="I205" t="s">
        <v>274</v>
      </c>
      <c r="J205" t="s">
        <v>274</v>
      </c>
      <c r="K205" t="s">
        <v>290</v>
      </c>
      <c r="L205" t="s">
        <v>287</v>
      </c>
    </row>
    <row r="206" spans="1:18" x14ac:dyDescent="0.3">
      <c r="A206" t="str">
        <f t="shared" si="10"/>
        <v>6TH XI</v>
      </c>
      <c r="B206" s="49">
        <v>32088</v>
      </c>
      <c r="C206" s="9" t="s">
        <v>32</v>
      </c>
      <c r="D206" s="11" t="s">
        <v>157</v>
      </c>
      <c r="E206" s="11" t="s">
        <v>152</v>
      </c>
      <c r="F206" s="4" t="str">
        <f t="shared" si="11"/>
        <v>WON</v>
      </c>
      <c r="G206" s="4">
        <v>10</v>
      </c>
      <c r="H206" s="4">
        <v>1</v>
      </c>
      <c r="I206" t="s">
        <v>291</v>
      </c>
      <c r="J206" t="s">
        <v>291</v>
      </c>
      <c r="K206" t="s">
        <v>291</v>
      </c>
      <c r="L206" t="s">
        <v>291</v>
      </c>
      <c r="M206" t="s">
        <v>291</v>
      </c>
      <c r="N206" t="s">
        <v>274</v>
      </c>
      <c r="O206" t="s">
        <v>292</v>
      </c>
      <c r="P206" t="s">
        <v>293</v>
      </c>
      <c r="Q206" t="s">
        <v>261</v>
      </c>
      <c r="R206" t="s">
        <v>294</v>
      </c>
    </row>
    <row r="207" spans="1:18" x14ac:dyDescent="0.3">
      <c r="A207" t="str">
        <f t="shared" si="10"/>
        <v>6TH XI</v>
      </c>
      <c r="B207" s="49">
        <v>32095</v>
      </c>
      <c r="C207" s="9" t="s">
        <v>4</v>
      </c>
      <c r="D207" s="11" t="s">
        <v>157</v>
      </c>
      <c r="E207" s="11" t="s">
        <v>152</v>
      </c>
      <c r="F207" s="4" t="str">
        <f t="shared" si="11"/>
        <v>WON</v>
      </c>
      <c r="G207" s="4">
        <v>3</v>
      </c>
      <c r="H207" s="4">
        <v>1</v>
      </c>
      <c r="I207" t="s">
        <v>244</v>
      </c>
      <c r="J207" t="s">
        <v>244</v>
      </c>
      <c r="K207" t="s">
        <v>295</v>
      </c>
    </row>
    <row r="208" spans="1:18" x14ac:dyDescent="0.3">
      <c r="A208" t="str">
        <f t="shared" si="10"/>
        <v>6TH XI</v>
      </c>
      <c r="B208" s="49">
        <v>32102</v>
      </c>
      <c r="C208" s="9" t="s">
        <v>80</v>
      </c>
      <c r="D208" s="11" t="s">
        <v>151</v>
      </c>
      <c r="E208" s="11" t="s">
        <v>152</v>
      </c>
      <c r="F208" s="4" t="str">
        <f t="shared" si="11"/>
        <v>WON</v>
      </c>
      <c r="G208" s="4">
        <v>2</v>
      </c>
      <c r="H208" s="4">
        <v>1</v>
      </c>
      <c r="I208" t="s">
        <v>287</v>
      </c>
      <c r="J208" t="s">
        <v>296</v>
      </c>
    </row>
    <row r="209" spans="1:16" x14ac:dyDescent="0.3">
      <c r="A209" t="str">
        <f t="shared" si="10"/>
        <v>6TH XI</v>
      </c>
      <c r="B209" s="49">
        <v>32109</v>
      </c>
      <c r="C209" s="9" t="s">
        <v>51</v>
      </c>
      <c r="D209" s="11" t="s">
        <v>151</v>
      </c>
      <c r="E209" s="11" t="s">
        <v>152</v>
      </c>
      <c r="F209" s="4" t="str">
        <f t="shared" si="11"/>
        <v>WON</v>
      </c>
      <c r="G209" s="4">
        <v>3</v>
      </c>
      <c r="H209" s="4">
        <v>1</v>
      </c>
      <c r="I209" t="s">
        <v>244</v>
      </c>
      <c r="J209" t="s">
        <v>244</v>
      </c>
      <c r="K209" t="s">
        <v>287</v>
      </c>
    </row>
    <row r="210" spans="1:16" x14ac:dyDescent="0.3">
      <c r="A210" t="str">
        <f t="shared" si="10"/>
        <v>6TH XI</v>
      </c>
      <c r="B210" s="49">
        <v>32116</v>
      </c>
      <c r="C210" s="9" t="s">
        <v>27</v>
      </c>
      <c r="D210" s="11" t="s">
        <v>157</v>
      </c>
      <c r="E210" s="11" t="s">
        <v>92</v>
      </c>
      <c r="F210" s="4" t="str">
        <f t="shared" si="11"/>
        <v>LOST</v>
      </c>
      <c r="G210" s="4">
        <v>2</v>
      </c>
      <c r="H210" s="4">
        <v>4</v>
      </c>
      <c r="I210" t="s">
        <v>244</v>
      </c>
      <c r="J210" t="s">
        <v>294</v>
      </c>
    </row>
    <row r="211" spans="1:16" x14ac:dyDescent="0.3">
      <c r="A211" t="str">
        <f t="shared" si="10"/>
        <v>6TH XI</v>
      </c>
      <c r="B211" s="49">
        <v>32123</v>
      </c>
      <c r="C211" s="9" t="s">
        <v>168</v>
      </c>
      <c r="D211" s="11" t="s">
        <v>157</v>
      </c>
      <c r="E211" s="11" t="s">
        <v>152</v>
      </c>
      <c r="F211" s="4" t="str">
        <f t="shared" si="11"/>
        <v>LOST</v>
      </c>
      <c r="G211" s="4">
        <v>1</v>
      </c>
      <c r="H211" s="4">
        <v>3</v>
      </c>
      <c r="I211" t="s">
        <v>287</v>
      </c>
    </row>
    <row r="212" spans="1:16" x14ac:dyDescent="0.3">
      <c r="A212" t="str">
        <f t="shared" si="10"/>
        <v>6TH XI</v>
      </c>
      <c r="B212" s="49">
        <v>32151</v>
      </c>
      <c r="C212" s="9" t="s">
        <v>37</v>
      </c>
      <c r="D212" s="11" t="s">
        <v>151</v>
      </c>
      <c r="E212" s="11" t="s">
        <v>152</v>
      </c>
      <c r="F212" s="4" t="str">
        <f t="shared" si="11"/>
        <v>WON</v>
      </c>
      <c r="G212" s="4">
        <v>8</v>
      </c>
      <c r="H212" s="4">
        <v>1</v>
      </c>
      <c r="I212" t="s">
        <v>290</v>
      </c>
      <c r="J212" t="s">
        <v>290</v>
      </c>
      <c r="K212" t="s">
        <v>297</v>
      </c>
      <c r="L212" t="s">
        <v>297</v>
      </c>
      <c r="M212" t="s">
        <v>293</v>
      </c>
      <c r="N212" t="s">
        <v>298</v>
      </c>
      <c r="O212" t="s">
        <v>291</v>
      </c>
      <c r="P212" t="s">
        <v>237</v>
      </c>
    </row>
    <row r="213" spans="1:16" x14ac:dyDescent="0.3">
      <c r="A213" t="str">
        <f t="shared" si="10"/>
        <v>6TH XI</v>
      </c>
      <c r="B213" s="49">
        <v>32186</v>
      </c>
      <c r="C213" s="9" t="s">
        <v>6</v>
      </c>
      <c r="D213" s="11" t="s">
        <v>151</v>
      </c>
      <c r="E213" s="11" t="s">
        <v>92</v>
      </c>
      <c r="F213" s="4" t="str">
        <f t="shared" si="11"/>
        <v>WON</v>
      </c>
      <c r="G213" s="4">
        <v>7</v>
      </c>
      <c r="H213" s="4">
        <v>2</v>
      </c>
      <c r="I213" t="s">
        <v>287</v>
      </c>
      <c r="J213" t="s">
        <v>287</v>
      </c>
      <c r="K213" t="s">
        <v>299</v>
      </c>
      <c r="L213" t="s">
        <v>299</v>
      </c>
      <c r="M213" t="s">
        <v>293</v>
      </c>
      <c r="N213" t="s">
        <v>291</v>
      </c>
      <c r="O213" t="s">
        <v>300</v>
      </c>
    </row>
    <row r="214" spans="1:16" x14ac:dyDescent="0.3">
      <c r="A214" t="str">
        <f t="shared" si="10"/>
        <v>6TH XI</v>
      </c>
      <c r="B214" s="49">
        <v>32193</v>
      </c>
      <c r="C214" s="9" t="s">
        <v>77</v>
      </c>
      <c r="D214" s="11" t="s">
        <v>151</v>
      </c>
      <c r="E214" s="11" t="s">
        <v>152</v>
      </c>
      <c r="F214" s="4" t="str">
        <f t="shared" si="11"/>
        <v>WON</v>
      </c>
      <c r="G214" s="4">
        <v>3</v>
      </c>
      <c r="H214" s="4">
        <v>1</v>
      </c>
      <c r="I214" t="s">
        <v>287</v>
      </c>
      <c r="J214" t="s">
        <v>299</v>
      </c>
      <c r="K214" t="s">
        <v>239</v>
      </c>
    </row>
    <row r="215" spans="1:16" x14ac:dyDescent="0.3">
      <c r="A215" t="str">
        <f t="shared" si="10"/>
        <v>6TH XI</v>
      </c>
      <c r="B215" s="49">
        <v>32200</v>
      </c>
      <c r="C215" s="9" t="s">
        <v>80</v>
      </c>
      <c r="D215" s="11" t="s">
        <v>151</v>
      </c>
      <c r="E215" s="11" t="s">
        <v>92</v>
      </c>
      <c r="F215" s="4" t="str">
        <f t="shared" si="11"/>
        <v>DREW</v>
      </c>
      <c r="G215" s="4">
        <v>1</v>
      </c>
      <c r="H215" s="4">
        <v>1</v>
      </c>
      <c r="I215" t="s">
        <v>287</v>
      </c>
    </row>
    <row r="216" spans="1:16" x14ac:dyDescent="0.3">
      <c r="A216" t="str">
        <f t="shared" si="10"/>
        <v>6TH XI</v>
      </c>
      <c r="B216" s="49">
        <v>32207</v>
      </c>
      <c r="C216" s="9" t="s">
        <v>5</v>
      </c>
      <c r="D216" s="11" t="s">
        <v>151</v>
      </c>
      <c r="E216" s="11" t="s">
        <v>152</v>
      </c>
      <c r="F216" s="4" t="str">
        <f t="shared" si="11"/>
        <v>LOST</v>
      </c>
      <c r="G216" s="4">
        <v>3</v>
      </c>
      <c r="H216" s="4">
        <v>4</v>
      </c>
      <c r="I216" t="s">
        <v>287</v>
      </c>
      <c r="J216" t="s">
        <v>299</v>
      </c>
      <c r="K216" t="s">
        <v>299</v>
      </c>
    </row>
    <row r="217" spans="1:16" x14ac:dyDescent="0.3">
      <c r="A217" t="str">
        <f t="shared" si="10"/>
        <v>6TH XI</v>
      </c>
      <c r="B217" s="49">
        <v>32214</v>
      </c>
      <c r="C217" s="9" t="s">
        <v>77</v>
      </c>
      <c r="D217" s="11" t="s">
        <v>151</v>
      </c>
      <c r="E217" s="11" t="s">
        <v>92</v>
      </c>
      <c r="F217" s="4" t="str">
        <f t="shared" si="11"/>
        <v>LOST</v>
      </c>
      <c r="G217" s="4">
        <v>1</v>
      </c>
      <c r="H217" s="4">
        <v>2</v>
      </c>
      <c r="I217" t="s">
        <v>291</v>
      </c>
    </row>
    <row r="218" spans="1:16" x14ac:dyDescent="0.3">
      <c r="A218" t="str">
        <f t="shared" si="10"/>
        <v>6TH XI</v>
      </c>
      <c r="B218" s="49">
        <v>32221</v>
      </c>
      <c r="C218" s="9" t="s">
        <v>13</v>
      </c>
      <c r="D218" s="11" t="s">
        <v>151</v>
      </c>
      <c r="E218" s="11" t="s">
        <v>92</v>
      </c>
      <c r="F218" s="4" t="str">
        <f t="shared" si="11"/>
        <v>WON</v>
      </c>
      <c r="G218" s="4">
        <v>2</v>
      </c>
      <c r="H218" s="4">
        <v>0</v>
      </c>
      <c r="I218" t="s">
        <v>277</v>
      </c>
      <c r="J218" t="s">
        <v>298</v>
      </c>
    </row>
    <row r="219" spans="1:16" x14ac:dyDescent="0.3">
      <c r="A219" t="str">
        <f t="shared" si="10"/>
        <v>6TH XI</v>
      </c>
      <c r="B219" s="49">
        <v>32228</v>
      </c>
      <c r="C219" s="9" t="s">
        <v>56</v>
      </c>
      <c r="D219" s="11" t="s">
        <v>151</v>
      </c>
      <c r="E219" s="11" t="s">
        <v>92</v>
      </c>
      <c r="F219" s="4" t="str">
        <f t="shared" si="11"/>
        <v>LOST</v>
      </c>
      <c r="G219" s="4">
        <v>1</v>
      </c>
      <c r="H219" s="4">
        <v>4</v>
      </c>
      <c r="I219" t="s">
        <v>277</v>
      </c>
    </row>
    <row r="220" spans="1:16" x14ac:dyDescent="0.3">
      <c r="A220" t="str">
        <f t="shared" si="10"/>
        <v>6TH XI</v>
      </c>
      <c r="B220" s="49">
        <v>32242</v>
      </c>
      <c r="C220" s="9" t="s">
        <v>6</v>
      </c>
      <c r="D220" s="11" t="s">
        <v>151</v>
      </c>
      <c r="E220" s="11" t="s">
        <v>152</v>
      </c>
      <c r="F220" s="4" t="str">
        <f t="shared" si="11"/>
        <v>LOST</v>
      </c>
      <c r="G220" s="4">
        <v>2</v>
      </c>
      <c r="H220" s="4">
        <v>3</v>
      </c>
      <c r="I220" t="s">
        <v>292</v>
      </c>
      <c r="J220" t="s">
        <v>287</v>
      </c>
    </row>
    <row r="221" spans="1:16" x14ac:dyDescent="0.3">
      <c r="A221" t="str">
        <f t="shared" si="10"/>
        <v>6TH XI</v>
      </c>
      <c r="B221" s="49">
        <v>32247</v>
      </c>
      <c r="C221" s="9" t="s">
        <v>51</v>
      </c>
      <c r="D221" s="11" t="s">
        <v>151</v>
      </c>
      <c r="E221" s="11" t="s">
        <v>92</v>
      </c>
      <c r="F221" s="4" t="str">
        <f t="shared" si="11"/>
        <v>WON</v>
      </c>
      <c r="G221" s="4">
        <v>5</v>
      </c>
      <c r="H221" s="4">
        <v>0</v>
      </c>
      <c r="I221" t="s">
        <v>277</v>
      </c>
      <c r="J221" t="s">
        <v>277</v>
      </c>
      <c r="K221" t="s">
        <v>294</v>
      </c>
      <c r="L221" t="s">
        <v>261</v>
      </c>
      <c r="M221" t="s">
        <v>292</v>
      </c>
    </row>
    <row r="222" spans="1:16" x14ac:dyDescent="0.3">
      <c r="A222" t="str">
        <f t="shared" si="10"/>
        <v>6TH XI</v>
      </c>
      <c r="B222" s="49">
        <v>32249</v>
      </c>
      <c r="C222" s="9" t="s">
        <v>5</v>
      </c>
      <c r="D222" s="11" t="s">
        <v>151</v>
      </c>
      <c r="E222" s="11" t="s">
        <v>92</v>
      </c>
      <c r="F222" s="4" t="str">
        <f t="shared" si="11"/>
        <v>LOST</v>
      </c>
      <c r="G222" s="4">
        <v>0</v>
      </c>
      <c r="H222" s="4">
        <v>1</v>
      </c>
    </row>
    <row r="223" spans="1:16" x14ac:dyDescent="0.3">
      <c r="A223" t="str">
        <f t="shared" si="10"/>
        <v>6TH XI</v>
      </c>
      <c r="B223" s="49">
        <v>32253</v>
      </c>
      <c r="C223" s="9" t="s">
        <v>27</v>
      </c>
      <c r="D223" s="11" t="s">
        <v>151</v>
      </c>
      <c r="E223" s="11" t="s">
        <v>92</v>
      </c>
      <c r="F223" s="4" t="str">
        <f t="shared" si="11"/>
        <v>DREW</v>
      </c>
      <c r="G223" s="4">
        <v>2</v>
      </c>
      <c r="H223" s="4">
        <v>2</v>
      </c>
      <c r="I223" t="s">
        <v>291</v>
      </c>
      <c r="J223" t="s">
        <v>229</v>
      </c>
    </row>
    <row r="224" spans="1:16" x14ac:dyDescent="0.3">
      <c r="A224" t="str">
        <f t="shared" si="10"/>
        <v>6TH XI</v>
      </c>
      <c r="B224" s="49">
        <v>32256</v>
      </c>
      <c r="C224" s="9" t="s">
        <v>56</v>
      </c>
      <c r="D224" s="11" t="s">
        <v>151</v>
      </c>
      <c r="E224" s="11" t="s">
        <v>152</v>
      </c>
      <c r="F224" s="4" t="str">
        <f t="shared" si="11"/>
        <v>WON</v>
      </c>
      <c r="G224" s="4">
        <v>3</v>
      </c>
      <c r="H224" s="4">
        <v>0</v>
      </c>
      <c r="I224" t="s">
        <v>287</v>
      </c>
      <c r="J224" t="s">
        <v>299</v>
      </c>
      <c r="K224" t="s">
        <v>292</v>
      </c>
    </row>
    <row r="225" spans="1:18" x14ac:dyDescent="0.3">
      <c r="B225" s="64" t="s">
        <v>98</v>
      </c>
      <c r="C225" s="65"/>
      <c r="D225" s="65"/>
      <c r="E225" s="65"/>
      <c r="F225" s="65"/>
      <c r="G225" s="65"/>
      <c r="H225" s="66"/>
    </row>
    <row r="226" spans="1:18" x14ac:dyDescent="0.3">
      <c r="B226" s="50" t="s">
        <v>86</v>
      </c>
      <c r="C226" s="6" t="s">
        <v>87</v>
      </c>
      <c r="D226" s="6" t="s">
        <v>88</v>
      </c>
      <c r="E226" s="7" t="s">
        <v>89</v>
      </c>
      <c r="F226" s="7" t="s">
        <v>90</v>
      </c>
      <c r="G226" s="8" t="s">
        <v>91</v>
      </c>
      <c r="H226" s="8" t="s">
        <v>92</v>
      </c>
      <c r="I226" s="70" t="s">
        <v>394</v>
      </c>
      <c r="J226" s="70"/>
      <c r="K226" s="70"/>
      <c r="L226" s="70"/>
      <c r="M226" s="70"/>
      <c r="N226" s="70"/>
      <c r="O226" s="70"/>
      <c r="P226" s="70"/>
      <c r="Q226" s="70"/>
      <c r="R226" s="70"/>
    </row>
    <row r="227" spans="1:18" x14ac:dyDescent="0.3">
      <c r="A227" t="str">
        <f t="shared" ref="A227:A256" si="12">$B$225</f>
        <v>7TH XI</v>
      </c>
      <c r="B227" s="49">
        <v>32034</v>
      </c>
      <c r="C227" s="9" t="s">
        <v>24</v>
      </c>
      <c r="D227" s="11" t="s">
        <v>150</v>
      </c>
      <c r="E227" s="11" t="s">
        <v>152</v>
      </c>
      <c r="F227" s="4" t="str">
        <f t="shared" ref="F227:F256" si="13">IF(G227&gt;H227,"WON",IF(H227&gt;G227,"LOST","DREW"))</f>
        <v>WON</v>
      </c>
      <c r="G227" s="4">
        <v>6</v>
      </c>
      <c r="H227" s="4">
        <v>1</v>
      </c>
      <c r="I227" t="s">
        <v>301</v>
      </c>
      <c r="J227" t="s">
        <v>301</v>
      </c>
      <c r="K227" t="s">
        <v>302</v>
      </c>
      <c r="L227" t="s">
        <v>303</v>
      </c>
      <c r="M227" t="s">
        <v>233</v>
      </c>
      <c r="N227" t="s">
        <v>304</v>
      </c>
    </row>
    <row r="228" spans="1:18" x14ac:dyDescent="0.3">
      <c r="A228" t="str">
        <f t="shared" si="12"/>
        <v>7TH XI</v>
      </c>
      <c r="B228" s="49">
        <v>32046</v>
      </c>
      <c r="C228" s="9" t="s">
        <v>10</v>
      </c>
      <c r="D228" s="11" t="s">
        <v>151</v>
      </c>
      <c r="E228" s="11" t="s">
        <v>152</v>
      </c>
      <c r="F228" s="4" t="str">
        <f t="shared" si="13"/>
        <v>WON</v>
      </c>
      <c r="G228" s="4">
        <v>4</v>
      </c>
      <c r="H228" s="4">
        <v>0</v>
      </c>
      <c r="I228" t="s">
        <v>305</v>
      </c>
      <c r="J228" t="s">
        <v>305</v>
      </c>
      <c r="K228" t="s">
        <v>301</v>
      </c>
      <c r="L228" t="s">
        <v>306</v>
      </c>
    </row>
    <row r="229" spans="1:18" x14ac:dyDescent="0.3">
      <c r="A229" t="str">
        <f t="shared" si="12"/>
        <v>7TH XI</v>
      </c>
      <c r="B229" s="49">
        <v>32053</v>
      </c>
      <c r="C229" s="9" t="s">
        <v>21</v>
      </c>
      <c r="D229" s="11" t="s">
        <v>151</v>
      </c>
      <c r="E229" s="11" t="s">
        <v>92</v>
      </c>
      <c r="F229" s="4" t="str">
        <f t="shared" si="13"/>
        <v>WON</v>
      </c>
      <c r="G229" s="4">
        <v>2</v>
      </c>
      <c r="H229" s="4">
        <v>0</v>
      </c>
      <c r="I229" t="s">
        <v>307</v>
      </c>
      <c r="J229" t="s">
        <v>302</v>
      </c>
    </row>
    <row r="230" spans="1:18" x14ac:dyDescent="0.3">
      <c r="A230" t="str">
        <f t="shared" si="12"/>
        <v>7TH XI</v>
      </c>
      <c r="B230" s="49">
        <v>32060</v>
      </c>
      <c r="C230" s="9" t="s">
        <v>80</v>
      </c>
      <c r="D230" s="11" t="s">
        <v>151</v>
      </c>
      <c r="E230" s="11" t="s">
        <v>152</v>
      </c>
      <c r="F230" s="4" t="str">
        <f t="shared" si="13"/>
        <v>WON</v>
      </c>
      <c r="G230" s="4">
        <v>7</v>
      </c>
      <c r="H230" s="4">
        <v>0</v>
      </c>
      <c r="I230" t="s">
        <v>301</v>
      </c>
      <c r="J230" t="s">
        <v>301</v>
      </c>
      <c r="K230" t="s">
        <v>301</v>
      </c>
      <c r="L230" t="s">
        <v>301</v>
      </c>
      <c r="M230" t="s">
        <v>307</v>
      </c>
      <c r="N230" t="s">
        <v>308</v>
      </c>
      <c r="O230" t="s">
        <v>237</v>
      </c>
    </row>
    <row r="231" spans="1:18" x14ac:dyDescent="0.3">
      <c r="A231" t="str">
        <f t="shared" si="12"/>
        <v>7TH XI</v>
      </c>
      <c r="B231" s="49">
        <v>32067</v>
      </c>
      <c r="C231" s="9" t="s">
        <v>27</v>
      </c>
      <c r="D231" s="11" t="s">
        <v>151</v>
      </c>
      <c r="E231" s="11" t="s">
        <v>152</v>
      </c>
      <c r="F231" s="4" t="str">
        <f t="shared" si="13"/>
        <v>WON</v>
      </c>
      <c r="G231" s="4">
        <v>4</v>
      </c>
      <c r="H231" s="4">
        <v>0</v>
      </c>
      <c r="I231" t="s">
        <v>301</v>
      </c>
      <c r="J231" t="s">
        <v>301</v>
      </c>
      <c r="K231" t="s">
        <v>301</v>
      </c>
      <c r="L231" t="s">
        <v>302</v>
      </c>
    </row>
    <row r="232" spans="1:18" x14ac:dyDescent="0.3">
      <c r="A232" t="str">
        <f t="shared" si="12"/>
        <v>7TH XI</v>
      </c>
      <c r="B232" s="49">
        <v>32074</v>
      </c>
      <c r="C232" s="9" t="s">
        <v>51</v>
      </c>
      <c r="D232" s="11" t="s">
        <v>151</v>
      </c>
      <c r="E232" s="11" t="s">
        <v>92</v>
      </c>
      <c r="F232" s="4" t="str">
        <f t="shared" si="13"/>
        <v>DREW</v>
      </c>
      <c r="G232" s="4">
        <v>1</v>
      </c>
      <c r="H232" s="4">
        <v>1</v>
      </c>
      <c r="I232" t="s">
        <v>301</v>
      </c>
    </row>
    <row r="233" spans="1:18" x14ac:dyDescent="0.3">
      <c r="A233" t="str">
        <f t="shared" si="12"/>
        <v>7TH XI</v>
      </c>
      <c r="B233" s="49">
        <v>32081</v>
      </c>
      <c r="C233" s="9" t="s">
        <v>5</v>
      </c>
      <c r="D233" s="11" t="s">
        <v>157</v>
      </c>
      <c r="E233" s="11" t="s">
        <v>152</v>
      </c>
      <c r="F233" s="4" t="str">
        <f t="shared" si="13"/>
        <v>LOST</v>
      </c>
      <c r="G233" s="4">
        <v>2</v>
      </c>
      <c r="H233" s="4">
        <v>4</v>
      </c>
      <c r="I233" t="s">
        <v>309</v>
      </c>
      <c r="J233" t="s">
        <v>307</v>
      </c>
    </row>
    <row r="234" spans="1:18" x14ac:dyDescent="0.3">
      <c r="A234" t="str">
        <f t="shared" si="12"/>
        <v>7TH XI</v>
      </c>
      <c r="B234" s="49">
        <v>32088</v>
      </c>
      <c r="C234" s="9" t="s">
        <v>43</v>
      </c>
      <c r="D234" s="11" t="s">
        <v>151</v>
      </c>
      <c r="E234" s="11" t="s">
        <v>92</v>
      </c>
      <c r="F234" s="4" t="str">
        <f t="shared" si="13"/>
        <v>WON</v>
      </c>
      <c r="G234" s="4">
        <v>6</v>
      </c>
      <c r="H234" s="4">
        <v>0</v>
      </c>
      <c r="I234" t="s">
        <v>260</v>
      </c>
      <c r="J234" t="s">
        <v>260</v>
      </c>
      <c r="K234" t="s">
        <v>307</v>
      </c>
      <c r="L234" t="s">
        <v>309</v>
      </c>
      <c r="M234" t="s">
        <v>267</v>
      </c>
      <c r="N234" t="s">
        <v>237</v>
      </c>
    </row>
    <row r="235" spans="1:18" x14ac:dyDescent="0.3">
      <c r="A235" t="str">
        <f t="shared" si="12"/>
        <v>7TH XI</v>
      </c>
      <c r="B235" s="49">
        <v>32095</v>
      </c>
      <c r="C235" s="9" t="s">
        <v>49</v>
      </c>
      <c r="D235" s="11" t="s">
        <v>157</v>
      </c>
      <c r="E235" s="11" t="s">
        <v>92</v>
      </c>
      <c r="F235" s="4" t="str">
        <f t="shared" si="13"/>
        <v>WON</v>
      </c>
      <c r="G235" s="4">
        <v>3</v>
      </c>
      <c r="H235" s="4">
        <v>2</v>
      </c>
      <c r="I235" t="s">
        <v>303</v>
      </c>
      <c r="J235" t="s">
        <v>303</v>
      </c>
      <c r="K235" t="s">
        <v>309</v>
      </c>
    </row>
    <row r="236" spans="1:18" x14ac:dyDescent="0.3">
      <c r="A236" t="str">
        <f t="shared" si="12"/>
        <v>7TH XI</v>
      </c>
      <c r="B236" s="49">
        <v>32102</v>
      </c>
      <c r="C236" s="9" t="s">
        <v>24</v>
      </c>
      <c r="D236" s="11" t="s">
        <v>151</v>
      </c>
      <c r="E236" s="11" t="s">
        <v>152</v>
      </c>
      <c r="F236" s="4" t="str">
        <f t="shared" si="13"/>
        <v>WON</v>
      </c>
      <c r="G236" s="4">
        <v>3</v>
      </c>
      <c r="H236" s="4">
        <v>0</v>
      </c>
      <c r="I236" t="s">
        <v>310</v>
      </c>
      <c r="J236" t="s">
        <v>311</v>
      </c>
      <c r="K236" t="s">
        <v>248</v>
      </c>
    </row>
    <row r="237" spans="1:18" x14ac:dyDescent="0.3">
      <c r="A237" t="str">
        <f t="shared" si="12"/>
        <v>7TH XI</v>
      </c>
      <c r="B237" s="49">
        <v>32109</v>
      </c>
      <c r="C237" s="9" t="s">
        <v>80</v>
      </c>
      <c r="D237" s="11" t="s">
        <v>151</v>
      </c>
      <c r="E237" s="11" t="s">
        <v>92</v>
      </c>
      <c r="F237" s="4" t="str">
        <f t="shared" si="13"/>
        <v>LOST</v>
      </c>
      <c r="G237" s="4">
        <v>2</v>
      </c>
      <c r="H237" s="4">
        <v>3</v>
      </c>
      <c r="I237" t="s">
        <v>303</v>
      </c>
      <c r="J237" t="s">
        <v>310</v>
      </c>
    </row>
    <row r="238" spans="1:18" x14ac:dyDescent="0.3">
      <c r="A238" t="str">
        <f t="shared" si="12"/>
        <v>7TH XI</v>
      </c>
      <c r="B238" s="49">
        <v>32116</v>
      </c>
      <c r="C238" s="9" t="s">
        <v>55</v>
      </c>
      <c r="D238" s="11" t="s">
        <v>151</v>
      </c>
      <c r="E238" s="11" t="s">
        <v>152</v>
      </c>
      <c r="F238" s="4" t="str">
        <f t="shared" si="13"/>
        <v>DREW</v>
      </c>
      <c r="G238" s="4">
        <v>2</v>
      </c>
      <c r="H238" s="4">
        <v>2</v>
      </c>
      <c r="I238" t="s">
        <v>311</v>
      </c>
      <c r="J238" t="s">
        <v>305</v>
      </c>
    </row>
    <row r="239" spans="1:18" x14ac:dyDescent="0.3">
      <c r="A239" t="str">
        <f t="shared" si="12"/>
        <v>7TH XI</v>
      </c>
      <c r="B239" s="49">
        <v>32123</v>
      </c>
      <c r="C239" s="9" t="s">
        <v>24</v>
      </c>
      <c r="D239" s="11" t="s">
        <v>151</v>
      </c>
      <c r="E239" s="11" t="s">
        <v>92</v>
      </c>
      <c r="F239" s="4" t="str">
        <f t="shared" si="13"/>
        <v>WON</v>
      </c>
      <c r="G239" s="4">
        <v>5</v>
      </c>
      <c r="H239" s="4">
        <v>1</v>
      </c>
      <c r="I239" t="s">
        <v>305</v>
      </c>
      <c r="J239" t="s">
        <v>305</v>
      </c>
      <c r="K239" t="s">
        <v>305</v>
      </c>
      <c r="L239" t="s">
        <v>303</v>
      </c>
      <c r="M239" t="s">
        <v>297</v>
      </c>
    </row>
    <row r="240" spans="1:18" x14ac:dyDescent="0.3">
      <c r="A240" t="str">
        <f t="shared" si="12"/>
        <v>7TH XI</v>
      </c>
      <c r="B240" s="49">
        <v>32130</v>
      </c>
      <c r="C240" s="9" t="s">
        <v>30</v>
      </c>
      <c r="D240" s="11" t="s">
        <v>151</v>
      </c>
      <c r="E240" s="11" t="s">
        <v>152</v>
      </c>
      <c r="F240" s="4" t="str">
        <f t="shared" si="13"/>
        <v>WON</v>
      </c>
      <c r="G240" s="4">
        <v>8</v>
      </c>
      <c r="H240" s="4">
        <v>2</v>
      </c>
      <c r="I240" t="s">
        <v>305</v>
      </c>
      <c r="J240" t="s">
        <v>305</v>
      </c>
      <c r="K240" t="s">
        <v>305</v>
      </c>
      <c r="L240" t="s">
        <v>306</v>
      </c>
      <c r="M240" t="s">
        <v>306</v>
      </c>
      <c r="N240" t="s">
        <v>312</v>
      </c>
      <c r="O240" t="s">
        <v>312</v>
      </c>
      <c r="P240" t="s">
        <v>239</v>
      </c>
    </row>
    <row r="241" spans="1:15" x14ac:dyDescent="0.3">
      <c r="A241" t="str">
        <f t="shared" si="12"/>
        <v>7TH XI</v>
      </c>
      <c r="B241" s="49">
        <v>32144</v>
      </c>
      <c r="C241" s="9" t="s">
        <v>169</v>
      </c>
      <c r="D241" s="11" t="s">
        <v>157</v>
      </c>
      <c r="E241" s="11" t="s">
        <v>92</v>
      </c>
      <c r="F241" s="4" t="str">
        <f t="shared" si="13"/>
        <v>WON</v>
      </c>
      <c r="G241" s="4">
        <v>5</v>
      </c>
      <c r="H241" s="4">
        <v>0</v>
      </c>
      <c r="I241" t="s">
        <v>303</v>
      </c>
      <c r="J241" t="s">
        <v>303</v>
      </c>
      <c r="K241" t="s">
        <v>305</v>
      </c>
      <c r="L241" t="s">
        <v>311</v>
      </c>
      <c r="M241" t="s">
        <v>312</v>
      </c>
    </row>
    <row r="242" spans="1:15" x14ac:dyDescent="0.3">
      <c r="A242" t="str">
        <f t="shared" si="12"/>
        <v>7TH XI</v>
      </c>
      <c r="B242" s="49">
        <v>32151</v>
      </c>
      <c r="C242" s="9" t="s">
        <v>27</v>
      </c>
      <c r="D242" s="11" t="s">
        <v>151</v>
      </c>
      <c r="E242" s="11" t="s">
        <v>92</v>
      </c>
      <c r="F242" s="4" t="str">
        <f t="shared" si="13"/>
        <v>WON</v>
      </c>
      <c r="G242" s="4">
        <v>6</v>
      </c>
      <c r="H242" s="4">
        <v>3</v>
      </c>
      <c r="I242" t="s">
        <v>303</v>
      </c>
      <c r="J242" t="s">
        <v>303</v>
      </c>
      <c r="K242" t="s">
        <v>303</v>
      </c>
      <c r="L242" t="s">
        <v>311</v>
      </c>
      <c r="M242" t="s">
        <v>311</v>
      </c>
      <c r="N242" t="s">
        <v>307</v>
      </c>
    </row>
    <row r="243" spans="1:15" x14ac:dyDescent="0.3">
      <c r="A243" t="str">
        <f t="shared" si="12"/>
        <v>7TH XI</v>
      </c>
      <c r="B243" s="49">
        <v>32158</v>
      </c>
      <c r="C243" s="9" t="s">
        <v>21</v>
      </c>
      <c r="D243" s="11" t="s">
        <v>151</v>
      </c>
      <c r="E243" s="11" t="s">
        <v>152</v>
      </c>
      <c r="F243" s="4" t="str">
        <f t="shared" si="13"/>
        <v>WON</v>
      </c>
      <c r="G243" s="4">
        <v>7</v>
      </c>
      <c r="H243" s="4">
        <v>0</v>
      </c>
      <c r="I243" t="s">
        <v>303</v>
      </c>
      <c r="J243" t="s">
        <v>303</v>
      </c>
      <c r="K243" t="s">
        <v>305</v>
      </c>
      <c r="L243" t="s">
        <v>305</v>
      </c>
      <c r="M243" t="s">
        <v>313</v>
      </c>
      <c r="N243" t="s">
        <v>313</v>
      </c>
      <c r="O243" t="s">
        <v>289</v>
      </c>
    </row>
    <row r="244" spans="1:15" x14ac:dyDescent="0.3">
      <c r="A244" t="str">
        <f t="shared" si="12"/>
        <v>7TH XI</v>
      </c>
      <c r="B244" s="49">
        <v>32165</v>
      </c>
      <c r="C244" s="9" t="s">
        <v>31</v>
      </c>
      <c r="D244" s="11" t="s">
        <v>157</v>
      </c>
      <c r="E244" s="11" t="s">
        <v>92</v>
      </c>
      <c r="F244" s="4" t="str">
        <f t="shared" si="13"/>
        <v>WON</v>
      </c>
      <c r="G244" s="4">
        <v>4</v>
      </c>
      <c r="H244" s="4">
        <v>2</v>
      </c>
      <c r="I244" t="s">
        <v>306</v>
      </c>
      <c r="J244" t="s">
        <v>306</v>
      </c>
      <c r="K244" t="s">
        <v>305</v>
      </c>
      <c r="L244" t="s">
        <v>312</v>
      </c>
    </row>
    <row r="245" spans="1:15" x14ac:dyDescent="0.3">
      <c r="A245" t="str">
        <f t="shared" si="12"/>
        <v>7TH XI</v>
      </c>
      <c r="B245" s="49">
        <v>32186</v>
      </c>
      <c r="C245" s="9" t="s">
        <v>170</v>
      </c>
      <c r="D245" s="11" t="s">
        <v>157</v>
      </c>
      <c r="E245" s="11" t="s">
        <v>152</v>
      </c>
      <c r="F245" s="4" t="str">
        <f t="shared" si="13"/>
        <v>WON</v>
      </c>
      <c r="G245" s="4">
        <v>4</v>
      </c>
      <c r="H245" s="4">
        <v>0</v>
      </c>
      <c r="I245" t="s">
        <v>305</v>
      </c>
      <c r="J245" t="s">
        <v>302</v>
      </c>
      <c r="K245" t="s">
        <v>306</v>
      </c>
      <c r="L245" t="s">
        <v>311</v>
      </c>
    </row>
    <row r="246" spans="1:15" x14ac:dyDescent="0.3">
      <c r="A246" t="str">
        <f t="shared" si="12"/>
        <v>7TH XI</v>
      </c>
      <c r="B246" s="49">
        <v>32193</v>
      </c>
      <c r="C246" s="9" t="s">
        <v>37</v>
      </c>
      <c r="D246" s="11" t="s">
        <v>151</v>
      </c>
      <c r="E246" s="11" t="s">
        <v>92</v>
      </c>
      <c r="F246" s="4" t="str">
        <f t="shared" si="13"/>
        <v>WON</v>
      </c>
      <c r="G246" s="4">
        <v>2</v>
      </c>
      <c r="H246" s="4">
        <v>1</v>
      </c>
      <c r="I246" t="s">
        <v>314</v>
      </c>
      <c r="J246" t="s">
        <v>303</v>
      </c>
    </row>
    <row r="247" spans="1:15" x14ac:dyDescent="0.3">
      <c r="A247" t="str">
        <f t="shared" si="12"/>
        <v>7TH XI</v>
      </c>
      <c r="B247" s="49">
        <v>32200</v>
      </c>
      <c r="C247" s="9" t="s">
        <v>37</v>
      </c>
      <c r="D247" s="11" t="s">
        <v>151</v>
      </c>
      <c r="E247" s="11" t="s">
        <v>152</v>
      </c>
      <c r="F247" s="4" t="str">
        <f t="shared" si="13"/>
        <v>DREW</v>
      </c>
      <c r="G247" s="4">
        <v>1</v>
      </c>
      <c r="H247" s="4">
        <v>1</v>
      </c>
      <c r="I247" t="s">
        <v>302</v>
      </c>
    </row>
    <row r="248" spans="1:15" x14ac:dyDescent="0.3">
      <c r="A248" t="str">
        <f t="shared" si="12"/>
        <v>7TH XI</v>
      </c>
      <c r="B248" s="49">
        <v>32207</v>
      </c>
      <c r="C248" s="9" t="s">
        <v>40</v>
      </c>
      <c r="D248" s="11" t="s">
        <v>157</v>
      </c>
      <c r="E248" s="11" t="s">
        <v>92</v>
      </c>
      <c r="F248" s="4" t="str">
        <f t="shared" si="13"/>
        <v>DREW</v>
      </c>
      <c r="G248" s="4">
        <v>1</v>
      </c>
      <c r="H248" s="4">
        <v>1</v>
      </c>
      <c r="I248" t="s">
        <v>311</v>
      </c>
    </row>
    <row r="249" spans="1:15" x14ac:dyDescent="0.3">
      <c r="A249" t="str">
        <f t="shared" si="12"/>
        <v>7TH XI</v>
      </c>
      <c r="B249" s="49">
        <v>32214</v>
      </c>
      <c r="C249" s="9" t="s">
        <v>40</v>
      </c>
      <c r="D249" s="11" t="s">
        <v>157</v>
      </c>
      <c r="E249" s="11" t="s">
        <v>152</v>
      </c>
      <c r="F249" s="4" t="str">
        <f t="shared" si="13"/>
        <v>LOST</v>
      </c>
      <c r="G249" s="4">
        <v>1</v>
      </c>
      <c r="H249" s="4">
        <v>2</v>
      </c>
      <c r="I249" t="s">
        <v>311</v>
      </c>
    </row>
    <row r="250" spans="1:15" x14ac:dyDescent="0.3">
      <c r="A250" t="str">
        <f t="shared" si="12"/>
        <v>7TH XI</v>
      </c>
      <c r="B250" s="49">
        <v>32221</v>
      </c>
      <c r="C250" s="9" t="s">
        <v>5</v>
      </c>
      <c r="D250" s="11" t="s">
        <v>151</v>
      </c>
      <c r="E250" s="11" t="s">
        <v>152</v>
      </c>
      <c r="F250" s="4" t="str">
        <f t="shared" si="13"/>
        <v>WON</v>
      </c>
      <c r="G250" s="4">
        <v>2</v>
      </c>
      <c r="H250" s="4">
        <v>1</v>
      </c>
      <c r="I250" t="s">
        <v>311</v>
      </c>
      <c r="J250" t="s">
        <v>312</v>
      </c>
    </row>
    <row r="251" spans="1:15" x14ac:dyDescent="0.3">
      <c r="A251" t="str">
        <f t="shared" si="12"/>
        <v>7TH XI</v>
      </c>
      <c r="B251" s="49">
        <v>32228</v>
      </c>
      <c r="C251" s="9" t="s">
        <v>30</v>
      </c>
      <c r="D251" s="11" t="s">
        <v>151</v>
      </c>
      <c r="E251" s="11" t="s">
        <v>92</v>
      </c>
      <c r="F251" s="4" t="str">
        <f t="shared" si="13"/>
        <v>WON</v>
      </c>
      <c r="G251" s="4">
        <v>5</v>
      </c>
      <c r="H251" s="4">
        <v>1</v>
      </c>
      <c r="I251" t="s">
        <v>305</v>
      </c>
      <c r="J251" t="s">
        <v>305</v>
      </c>
      <c r="K251" t="s">
        <v>305</v>
      </c>
      <c r="L251" t="s">
        <v>312</v>
      </c>
      <c r="M251" t="s">
        <v>306</v>
      </c>
    </row>
    <row r="252" spans="1:15" x14ac:dyDescent="0.3">
      <c r="A252" t="str">
        <f t="shared" si="12"/>
        <v>7TH XI</v>
      </c>
      <c r="B252" s="49">
        <v>32242</v>
      </c>
      <c r="C252" s="9" t="s">
        <v>10</v>
      </c>
      <c r="D252" s="11" t="s">
        <v>151</v>
      </c>
      <c r="E252" s="11" t="s">
        <v>92</v>
      </c>
      <c r="F252" s="4" t="str">
        <f t="shared" si="13"/>
        <v>WON</v>
      </c>
      <c r="G252" s="4">
        <v>2</v>
      </c>
      <c r="H252" s="4">
        <v>0</v>
      </c>
      <c r="I252" t="s">
        <v>302</v>
      </c>
      <c r="J252" t="s">
        <v>234</v>
      </c>
    </row>
    <row r="253" spans="1:15" x14ac:dyDescent="0.3">
      <c r="A253" t="str">
        <f t="shared" si="12"/>
        <v>7TH XI</v>
      </c>
      <c r="B253" s="49">
        <v>32245</v>
      </c>
      <c r="C253" s="9" t="s">
        <v>51</v>
      </c>
      <c r="D253" s="11" t="s">
        <v>151</v>
      </c>
      <c r="E253" s="11" t="s">
        <v>152</v>
      </c>
      <c r="F253" s="4" t="str">
        <f t="shared" si="13"/>
        <v>DREW</v>
      </c>
      <c r="G253" s="4">
        <v>1</v>
      </c>
      <c r="H253" s="4">
        <v>1</v>
      </c>
      <c r="I253" t="s">
        <v>311</v>
      </c>
    </row>
    <row r="254" spans="1:15" x14ac:dyDescent="0.3">
      <c r="A254" t="str">
        <f t="shared" si="12"/>
        <v>7TH XI</v>
      </c>
      <c r="B254" s="49">
        <v>32249</v>
      </c>
      <c r="C254" s="9" t="s">
        <v>55</v>
      </c>
      <c r="D254" s="11" t="s">
        <v>151</v>
      </c>
      <c r="E254" s="11" t="s">
        <v>92</v>
      </c>
      <c r="F254" s="4" t="str">
        <f t="shared" si="13"/>
        <v>LOST</v>
      </c>
      <c r="G254" s="4">
        <v>1</v>
      </c>
      <c r="H254" s="4">
        <v>3</v>
      </c>
      <c r="I254" t="s">
        <v>305</v>
      </c>
    </row>
    <row r="255" spans="1:15" x14ac:dyDescent="0.3">
      <c r="A255" t="str">
        <f t="shared" si="12"/>
        <v>7TH XI</v>
      </c>
      <c r="B255" s="49">
        <v>32252</v>
      </c>
      <c r="C255" s="9" t="s">
        <v>43</v>
      </c>
      <c r="D255" s="11" t="s">
        <v>151</v>
      </c>
      <c r="E255" s="11" t="s">
        <v>152</v>
      </c>
      <c r="F255" s="4" t="str">
        <f t="shared" si="13"/>
        <v>WON</v>
      </c>
      <c r="G255" s="4">
        <v>2</v>
      </c>
      <c r="H255" s="4">
        <v>1</v>
      </c>
      <c r="I255" t="s">
        <v>303</v>
      </c>
      <c r="J255" t="s">
        <v>312</v>
      </c>
    </row>
    <row r="256" spans="1:15" x14ac:dyDescent="0.3">
      <c r="A256" t="str">
        <f t="shared" si="12"/>
        <v>7TH XI</v>
      </c>
      <c r="B256" s="49">
        <v>32263</v>
      </c>
      <c r="C256" s="9" t="s">
        <v>5</v>
      </c>
      <c r="D256" s="11" t="s">
        <v>151</v>
      </c>
      <c r="E256" s="11" t="s">
        <v>92</v>
      </c>
      <c r="F256" s="4" t="str">
        <f t="shared" si="13"/>
        <v>LOST</v>
      </c>
      <c r="G256" s="4">
        <v>0</v>
      </c>
      <c r="H256" s="4">
        <v>3</v>
      </c>
    </row>
    <row r="257" spans="1:18" x14ac:dyDescent="0.3">
      <c r="B257" s="64" t="s">
        <v>99</v>
      </c>
      <c r="C257" s="65"/>
      <c r="D257" s="65"/>
      <c r="E257" s="65"/>
      <c r="F257" s="65"/>
      <c r="G257" s="65"/>
      <c r="H257" s="66"/>
    </row>
    <row r="258" spans="1:18" x14ac:dyDescent="0.3">
      <c r="B258" s="50" t="s">
        <v>86</v>
      </c>
      <c r="C258" s="6" t="s">
        <v>87</v>
      </c>
      <c r="D258" s="6" t="s">
        <v>88</v>
      </c>
      <c r="E258" s="7" t="s">
        <v>89</v>
      </c>
      <c r="F258" s="7" t="s">
        <v>90</v>
      </c>
      <c r="G258" s="8" t="s">
        <v>91</v>
      </c>
      <c r="H258" s="8" t="s">
        <v>92</v>
      </c>
      <c r="I258" s="70" t="s">
        <v>394</v>
      </c>
      <c r="J258" s="70"/>
      <c r="K258" s="70"/>
      <c r="L258" s="70"/>
      <c r="M258" s="70"/>
      <c r="N258" s="70"/>
      <c r="O258" s="70"/>
      <c r="P258" s="70"/>
      <c r="Q258" s="70"/>
      <c r="R258" s="70"/>
    </row>
    <row r="259" spans="1:18" x14ac:dyDescent="0.3">
      <c r="A259" t="str">
        <f t="shared" ref="A259:A280" si="14">$B$257</f>
        <v>8TH XI</v>
      </c>
      <c r="B259" s="49">
        <v>32025</v>
      </c>
      <c r="C259" t="s">
        <v>43</v>
      </c>
      <c r="D259" s="11" t="s">
        <v>150</v>
      </c>
      <c r="E259" s="11" t="s">
        <v>92</v>
      </c>
      <c r="F259" s="4" t="str">
        <f t="shared" ref="F259:F280" si="15">IF(G259&gt;H259,"WON",IF(H259&gt;G259,"LOST","DREW"))</f>
        <v>WON</v>
      </c>
      <c r="G259" s="4">
        <v>3</v>
      </c>
      <c r="H259" s="4">
        <v>1</v>
      </c>
      <c r="I259" t="s">
        <v>315</v>
      </c>
      <c r="J259" t="s">
        <v>316</v>
      </c>
      <c r="K259" t="s">
        <v>316</v>
      </c>
    </row>
    <row r="260" spans="1:18" x14ac:dyDescent="0.3">
      <c r="A260" t="str">
        <f t="shared" si="14"/>
        <v>8TH XI</v>
      </c>
      <c r="B260" s="49">
        <v>32032</v>
      </c>
      <c r="C260" t="s">
        <v>42</v>
      </c>
      <c r="D260" s="11" t="s">
        <v>150</v>
      </c>
      <c r="E260" s="11" t="s">
        <v>92</v>
      </c>
      <c r="F260" s="4" t="str">
        <f t="shared" si="15"/>
        <v>WON</v>
      </c>
      <c r="G260" s="4">
        <v>1</v>
      </c>
      <c r="H260" s="4">
        <v>0</v>
      </c>
      <c r="I260" t="s">
        <v>317</v>
      </c>
    </row>
    <row r="261" spans="1:18" x14ac:dyDescent="0.3">
      <c r="A261" t="str">
        <f t="shared" si="14"/>
        <v>8TH XI</v>
      </c>
      <c r="B261" s="49">
        <v>32039</v>
      </c>
      <c r="C261" t="s">
        <v>35</v>
      </c>
      <c r="D261" s="11" t="s">
        <v>150</v>
      </c>
      <c r="E261" s="11" t="s">
        <v>92</v>
      </c>
      <c r="F261" s="4" t="str">
        <f t="shared" si="15"/>
        <v>WON</v>
      </c>
      <c r="G261" s="4">
        <v>6</v>
      </c>
      <c r="H261" s="4">
        <v>1</v>
      </c>
      <c r="I261" t="s">
        <v>282</v>
      </c>
      <c r="J261" t="s">
        <v>282</v>
      </c>
      <c r="K261" t="s">
        <v>318</v>
      </c>
      <c r="L261" t="s">
        <v>319</v>
      </c>
      <c r="M261" t="s">
        <v>317</v>
      </c>
      <c r="N261" t="s">
        <v>320</v>
      </c>
    </row>
    <row r="262" spans="1:18" x14ac:dyDescent="0.3">
      <c r="A262" t="str">
        <f t="shared" si="14"/>
        <v>8TH XI</v>
      </c>
      <c r="B262" s="49">
        <v>32046</v>
      </c>
      <c r="C262" t="s">
        <v>10</v>
      </c>
      <c r="D262" s="11" t="s">
        <v>151</v>
      </c>
      <c r="E262" s="11" t="s">
        <v>92</v>
      </c>
      <c r="F262" s="4" t="str">
        <f t="shared" si="15"/>
        <v>WON</v>
      </c>
      <c r="G262" s="4">
        <v>6</v>
      </c>
      <c r="H262" s="4">
        <v>0</v>
      </c>
      <c r="I262" t="s">
        <v>297</v>
      </c>
      <c r="J262" t="s">
        <v>297</v>
      </c>
      <c r="K262" t="s">
        <v>297</v>
      </c>
      <c r="L262" t="s">
        <v>320</v>
      </c>
      <c r="M262" t="s">
        <v>321</v>
      </c>
      <c r="N262" t="s">
        <v>317</v>
      </c>
    </row>
    <row r="263" spans="1:18" x14ac:dyDescent="0.3">
      <c r="A263" t="str">
        <f t="shared" si="14"/>
        <v>8TH XI</v>
      </c>
      <c r="B263" s="49">
        <v>32053</v>
      </c>
      <c r="C263" t="s">
        <v>21</v>
      </c>
      <c r="D263" s="11" t="s">
        <v>151</v>
      </c>
      <c r="E263" s="11" t="s">
        <v>152</v>
      </c>
      <c r="F263" s="4" t="str">
        <f t="shared" si="15"/>
        <v>DREW</v>
      </c>
      <c r="G263" s="4">
        <v>1</v>
      </c>
      <c r="H263" s="4">
        <v>1</v>
      </c>
      <c r="I263" t="s">
        <v>318</v>
      </c>
    </row>
    <row r="264" spans="1:18" x14ac:dyDescent="0.3">
      <c r="A264" t="str">
        <f t="shared" si="14"/>
        <v>8TH XI</v>
      </c>
      <c r="B264" s="49">
        <v>32060</v>
      </c>
      <c r="C264" t="s">
        <v>27</v>
      </c>
      <c r="D264" s="11" t="s">
        <v>157</v>
      </c>
      <c r="E264" s="11" t="s">
        <v>152</v>
      </c>
      <c r="F264" s="4" t="str">
        <f t="shared" si="15"/>
        <v>WON</v>
      </c>
      <c r="G264" s="4">
        <v>4</v>
      </c>
      <c r="H264" s="4">
        <v>1</v>
      </c>
      <c r="I264" t="s">
        <v>318</v>
      </c>
      <c r="J264" t="s">
        <v>318</v>
      </c>
      <c r="K264" t="s">
        <v>317</v>
      </c>
      <c r="L264" t="s">
        <v>297</v>
      </c>
    </row>
    <row r="265" spans="1:18" x14ac:dyDescent="0.3">
      <c r="A265" t="str">
        <f t="shared" si="14"/>
        <v>8TH XI</v>
      </c>
      <c r="B265" s="49">
        <v>32074</v>
      </c>
      <c r="C265" t="s">
        <v>51</v>
      </c>
      <c r="D265" s="11" t="s">
        <v>151</v>
      </c>
      <c r="E265" s="11" t="s">
        <v>152</v>
      </c>
      <c r="F265" s="4" t="str">
        <f t="shared" si="15"/>
        <v>WON</v>
      </c>
      <c r="G265" s="4">
        <v>4</v>
      </c>
      <c r="H265" s="4">
        <v>2</v>
      </c>
      <c r="I265" t="s">
        <v>297</v>
      </c>
      <c r="J265" t="s">
        <v>297</v>
      </c>
      <c r="K265" t="s">
        <v>322</v>
      </c>
      <c r="L265" t="s">
        <v>323</v>
      </c>
    </row>
    <row r="266" spans="1:18" x14ac:dyDescent="0.3">
      <c r="A266" t="str">
        <f t="shared" si="14"/>
        <v>8TH XI</v>
      </c>
      <c r="B266" s="49">
        <v>32081</v>
      </c>
      <c r="C266" t="s">
        <v>27</v>
      </c>
      <c r="D266" s="11" t="s">
        <v>157</v>
      </c>
      <c r="E266" s="11" t="s">
        <v>92</v>
      </c>
      <c r="F266" s="4" t="str">
        <f t="shared" si="15"/>
        <v>WON</v>
      </c>
      <c r="G266" s="4">
        <v>3</v>
      </c>
      <c r="H266" s="4">
        <v>1</v>
      </c>
      <c r="I266" t="s">
        <v>317</v>
      </c>
      <c r="J266" t="s">
        <v>297</v>
      </c>
      <c r="K266" t="s">
        <v>267</v>
      </c>
    </row>
    <row r="267" spans="1:18" x14ac:dyDescent="0.3">
      <c r="A267" t="str">
        <f t="shared" si="14"/>
        <v>8TH XI</v>
      </c>
      <c r="B267" s="49">
        <v>32088</v>
      </c>
      <c r="C267" t="s">
        <v>6</v>
      </c>
      <c r="D267" s="11" t="s">
        <v>151</v>
      </c>
      <c r="E267" s="11" t="s">
        <v>152</v>
      </c>
      <c r="F267" s="4" t="str">
        <f t="shared" si="15"/>
        <v>LOST</v>
      </c>
      <c r="G267" s="4">
        <v>1</v>
      </c>
      <c r="H267" s="4">
        <v>2</v>
      </c>
      <c r="I267" t="s">
        <v>317</v>
      </c>
    </row>
    <row r="268" spans="1:18" x14ac:dyDescent="0.3">
      <c r="A268" t="str">
        <f t="shared" si="14"/>
        <v>8TH XI</v>
      </c>
      <c r="B268" s="49">
        <v>32095</v>
      </c>
      <c r="C268" t="s">
        <v>171</v>
      </c>
      <c r="D268" s="11" t="s">
        <v>157</v>
      </c>
      <c r="E268" s="11" t="s">
        <v>92</v>
      </c>
      <c r="F268" s="4" t="str">
        <f t="shared" si="15"/>
        <v>WON</v>
      </c>
      <c r="G268" s="4">
        <v>1</v>
      </c>
      <c r="H268" s="4">
        <v>0</v>
      </c>
      <c r="I268" t="s">
        <v>317</v>
      </c>
    </row>
    <row r="269" spans="1:18" x14ac:dyDescent="0.3">
      <c r="A269" t="str">
        <f t="shared" si="14"/>
        <v>8TH XI</v>
      </c>
      <c r="B269" s="49">
        <v>32102</v>
      </c>
      <c r="C269" t="s">
        <v>5</v>
      </c>
      <c r="D269" s="11" t="s">
        <v>157</v>
      </c>
      <c r="E269" s="11" t="s">
        <v>152</v>
      </c>
      <c r="F269" s="4" t="str">
        <f t="shared" si="15"/>
        <v>LOST</v>
      </c>
      <c r="G269" s="4">
        <v>1</v>
      </c>
      <c r="H269" s="4">
        <v>2</v>
      </c>
      <c r="I269" t="s">
        <v>324</v>
      </c>
    </row>
    <row r="270" spans="1:18" x14ac:dyDescent="0.3">
      <c r="A270" t="str">
        <f t="shared" si="14"/>
        <v>8TH XI</v>
      </c>
      <c r="B270" s="49">
        <v>32109</v>
      </c>
      <c r="C270" t="s">
        <v>80</v>
      </c>
      <c r="D270" s="11" t="s">
        <v>151</v>
      </c>
      <c r="E270" s="11" t="s">
        <v>152</v>
      </c>
      <c r="F270" s="4" t="str">
        <f t="shared" si="15"/>
        <v>WON</v>
      </c>
      <c r="G270" s="4">
        <v>4</v>
      </c>
      <c r="H270" s="4">
        <v>0</v>
      </c>
      <c r="I270" t="s">
        <v>324</v>
      </c>
      <c r="J270" t="s">
        <v>324</v>
      </c>
      <c r="K270" t="s">
        <v>318</v>
      </c>
      <c r="L270" t="s">
        <v>317</v>
      </c>
    </row>
    <row r="271" spans="1:18" x14ac:dyDescent="0.3">
      <c r="A271" t="str">
        <f t="shared" si="14"/>
        <v>8TH XI</v>
      </c>
      <c r="B271" s="49">
        <v>32116</v>
      </c>
      <c r="C271" t="s">
        <v>31</v>
      </c>
      <c r="D271" s="11" t="s">
        <v>151</v>
      </c>
      <c r="E271" s="11" t="s">
        <v>92</v>
      </c>
      <c r="F271" s="4" t="str">
        <f t="shared" si="15"/>
        <v>LOST</v>
      </c>
      <c r="G271" s="4">
        <v>0</v>
      </c>
      <c r="H271" s="4">
        <v>3</v>
      </c>
    </row>
    <row r="272" spans="1:18" x14ac:dyDescent="0.3">
      <c r="A272" t="str">
        <f t="shared" si="14"/>
        <v>8TH XI</v>
      </c>
      <c r="B272" s="49">
        <v>32123</v>
      </c>
      <c r="C272" t="s">
        <v>24</v>
      </c>
      <c r="D272" s="11" t="s">
        <v>151</v>
      </c>
      <c r="E272" s="11" t="s">
        <v>152</v>
      </c>
      <c r="F272" s="4" t="str">
        <f t="shared" si="15"/>
        <v>WON</v>
      </c>
      <c r="G272" s="4">
        <v>1</v>
      </c>
      <c r="H272" s="4">
        <v>0</v>
      </c>
      <c r="I272" t="s">
        <v>325</v>
      </c>
    </row>
    <row r="273" spans="1:15" x14ac:dyDescent="0.3">
      <c r="A273" t="str">
        <f t="shared" si="14"/>
        <v>8TH XI</v>
      </c>
      <c r="B273" s="49">
        <v>32130</v>
      </c>
      <c r="C273" t="s">
        <v>80</v>
      </c>
      <c r="D273" s="11" t="s">
        <v>151</v>
      </c>
      <c r="E273" s="11" t="s">
        <v>92</v>
      </c>
      <c r="F273" s="4" t="str">
        <f t="shared" si="15"/>
        <v>WON</v>
      </c>
      <c r="G273" s="4">
        <v>5</v>
      </c>
      <c r="H273" s="4">
        <v>4</v>
      </c>
      <c r="I273" t="s">
        <v>326</v>
      </c>
      <c r="J273" t="s">
        <v>326</v>
      </c>
      <c r="K273" t="s">
        <v>325</v>
      </c>
      <c r="L273" t="s">
        <v>318</v>
      </c>
      <c r="M273" t="s">
        <v>287</v>
      </c>
    </row>
    <row r="274" spans="1:15" x14ac:dyDescent="0.3">
      <c r="A274" t="str">
        <f t="shared" si="14"/>
        <v>8TH XI</v>
      </c>
      <c r="B274" s="49">
        <v>32144</v>
      </c>
      <c r="C274" t="s">
        <v>44</v>
      </c>
      <c r="D274" s="11" t="s">
        <v>157</v>
      </c>
      <c r="E274" s="11" t="s">
        <v>152</v>
      </c>
      <c r="F274" s="4" t="str">
        <f t="shared" si="15"/>
        <v>WON</v>
      </c>
      <c r="G274" s="4">
        <v>7</v>
      </c>
      <c r="H274" s="4">
        <v>1</v>
      </c>
      <c r="I274" t="s">
        <v>317</v>
      </c>
      <c r="J274" t="s">
        <v>317</v>
      </c>
      <c r="K274" t="s">
        <v>317</v>
      </c>
      <c r="L274" t="s">
        <v>287</v>
      </c>
      <c r="M274" t="s">
        <v>287</v>
      </c>
      <c r="N274" t="s">
        <v>318</v>
      </c>
      <c r="O274" t="s">
        <v>318</v>
      </c>
    </row>
    <row r="275" spans="1:15" x14ac:dyDescent="0.3">
      <c r="A275" t="str">
        <f t="shared" si="14"/>
        <v>8TH XI</v>
      </c>
      <c r="B275" s="49">
        <v>32151</v>
      </c>
      <c r="C275" t="s">
        <v>10</v>
      </c>
      <c r="D275" s="11" t="s">
        <v>151</v>
      </c>
      <c r="E275" s="11" t="s">
        <v>152</v>
      </c>
      <c r="F275" s="4" t="str">
        <f t="shared" si="15"/>
        <v>WON</v>
      </c>
      <c r="G275" s="4">
        <v>3</v>
      </c>
      <c r="H275" s="4">
        <v>2</v>
      </c>
      <c r="I275" t="s">
        <v>318</v>
      </c>
      <c r="J275" t="s">
        <v>323</v>
      </c>
      <c r="K275" t="s">
        <v>325</v>
      </c>
    </row>
    <row r="276" spans="1:15" x14ac:dyDescent="0.3">
      <c r="A276" t="str">
        <f t="shared" si="14"/>
        <v>8TH XI</v>
      </c>
      <c r="B276" s="49">
        <v>32158</v>
      </c>
      <c r="C276" t="s">
        <v>21</v>
      </c>
      <c r="D276" s="11" t="s">
        <v>151</v>
      </c>
      <c r="E276" s="11" t="s">
        <v>92</v>
      </c>
      <c r="F276" s="4" t="str">
        <f t="shared" si="15"/>
        <v>WON</v>
      </c>
      <c r="G276" s="4">
        <v>5</v>
      </c>
      <c r="H276" s="4">
        <v>1</v>
      </c>
      <c r="I276" t="s">
        <v>297</v>
      </c>
      <c r="J276" t="s">
        <v>297</v>
      </c>
      <c r="K276" t="s">
        <v>318</v>
      </c>
      <c r="L276" t="s">
        <v>317</v>
      </c>
      <c r="M276" t="s">
        <v>320</v>
      </c>
    </row>
    <row r="277" spans="1:15" x14ac:dyDescent="0.3">
      <c r="A277" t="str">
        <f t="shared" si="14"/>
        <v>8TH XI</v>
      </c>
      <c r="B277" s="49">
        <v>32165</v>
      </c>
      <c r="C277" t="s">
        <v>31</v>
      </c>
      <c r="D277" s="11" t="s">
        <v>157</v>
      </c>
      <c r="E277" s="11" t="s">
        <v>152</v>
      </c>
      <c r="F277" s="4" t="str">
        <f t="shared" si="15"/>
        <v>WON</v>
      </c>
      <c r="G277" s="4">
        <v>4</v>
      </c>
      <c r="H277" s="4">
        <v>1</v>
      </c>
      <c r="I277" t="s">
        <v>317</v>
      </c>
      <c r="J277" t="s">
        <v>317</v>
      </c>
      <c r="K277" t="s">
        <v>267</v>
      </c>
      <c r="L277" t="s">
        <v>325</v>
      </c>
    </row>
    <row r="278" spans="1:15" x14ac:dyDescent="0.3">
      <c r="A278" t="str">
        <f t="shared" si="14"/>
        <v>8TH XI</v>
      </c>
      <c r="B278" s="49">
        <v>32186</v>
      </c>
      <c r="C278" t="s">
        <v>109</v>
      </c>
      <c r="D278" s="11" t="s">
        <v>157</v>
      </c>
      <c r="E278" s="11" t="s">
        <v>92</v>
      </c>
      <c r="F278" s="4" t="str">
        <f t="shared" si="15"/>
        <v>LOST</v>
      </c>
      <c r="G278" s="4">
        <v>0</v>
      </c>
      <c r="H278" s="4">
        <v>4</v>
      </c>
    </row>
    <row r="279" spans="1:15" x14ac:dyDescent="0.3">
      <c r="A279" t="str">
        <f t="shared" si="14"/>
        <v>8TH XI</v>
      </c>
      <c r="B279" s="49">
        <v>32193</v>
      </c>
      <c r="C279" t="s">
        <v>24</v>
      </c>
      <c r="D279" s="11" t="s">
        <v>151</v>
      </c>
      <c r="E279" s="11" t="s">
        <v>92</v>
      </c>
      <c r="F279" s="4" t="str">
        <f t="shared" si="15"/>
        <v>LOST</v>
      </c>
      <c r="G279" s="4">
        <v>1</v>
      </c>
      <c r="H279" s="4">
        <v>2</v>
      </c>
      <c r="I279" t="s">
        <v>326</v>
      </c>
    </row>
    <row r="280" spans="1:15" x14ac:dyDescent="0.3">
      <c r="A280" t="str">
        <f t="shared" si="14"/>
        <v>8TH XI</v>
      </c>
      <c r="B280" s="67">
        <v>32200</v>
      </c>
      <c r="C280" s="68" t="s">
        <v>20</v>
      </c>
      <c r="D280" s="69" t="s">
        <v>150</v>
      </c>
      <c r="E280" s="69" t="s">
        <v>152</v>
      </c>
      <c r="F280" s="63" t="str">
        <f t="shared" si="15"/>
        <v>WON</v>
      </c>
      <c r="G280" s="63">
        <v>11</v>
      </c>
      <c r="H280" s="63">
        <v>1</v>
      </c>
      <c r="I280" t="s">
        <v>325</v>
      </c>
      <c r="J280" t="s">
        <v>325</v>
      </c>
      <c r="K280" t="s">
        <v>326</v>
      </c>
      <c r="L280" t="s">
        <v>326</v>
      </c>
      <c r="M280" t="s">
        <v>327</v>
      </c>
      <c r="N280" t="s">
        <v>327</v>
      </c>
    </row>
    <row r="281" spans="1:15" x14ac:dyDescent="0.3">
      <c r="B281" s="67"/>
      <c r="C281" s="68"/>
      <c r="D281" s="69"/>
      <c r="E281" s="69"/>
      <c r="F281" s="63"/>
      <c r="G281" s="63"/>
      <c r="H281" s="63"/>
      <c r="I281" t="s">
        <v>317</v>
      </c>
      <c r="J281" t="s">
        <v>317</v>
      </c>
      <c r="K281" t="s">
        <v>320</v>
      </c>
      <c r="L281" t="s">
        <v>328</v>
      </c>
      <c r="M281" t="s">
        <v>329</v>
      </c>
    </row>
    <row r="282" spans="1:15" x14ac:dyDescent="0.3">
      <c r="A282" t="str">
        <f t="shared" ref="A282:A290" si="16">$B$257</f>
        <v>8TH XI</v>
      </c>
      <c r="B282" s="49">
        <v>32207</v>
      </c>
      <c r="C282" t="s">
        <v>31</v>
      </c>
      <c r="D282" s="11" t="s">
        <v>151</v>
      </c>
      <c r="E282" s="11" t="s">
        <v>152</v>
      </c>
      <c r="F282" s="4" t="str">
        <f t="shared" ref="F282:F290" si="17">IF(G282&gt;H282,"WON",IF(H282&gt;G282,"LOST","DREW"))</f>
        <v>WON</v>
      </c>
      <c r="G282" s="4">
        <v>4</v>
      </c>
      <c r="H282" s="4">
        <v>0</v>
      </c>
      <c r="I282" t="s">
        <v>297</v>
      </c>
      <c r="J282" t="s">
        <v>297</v>
      </c>
      <c r="K282" t="s">
        <v>320</v>
      </c>
      <c r="L282" t="s">
        <v>330</v>
      </c>
    </row>
    <row r="283" spans="1:15" x14ac:dyDescent="0.3">
      <c r="A283" t="str">
        <f t="shared" si="16"/>
        <v>8TH XI</v>
      </c>
      <c r="B283" s="49">
        <v>32221</v>
      </c>
      <c r="C283" t="s">
        <v>44</v>
      </c>
      <c r="D283" s="11" t="s">
        <v>151</v>
      </c>
      <c r="E283" s="11" t="s">
        <v>152</v>
      </c>
      <c r="F283" s="4" t="str">
        <f t="shared" si="17"/>
        <v>WON</v>
      </c>
      <c r="G283" s="4">
        <v>4</v>
      </c>
      <c r="H283" s="4">
        <v>0</v>
      </c>
      <c r="I283" t="s">
        <v>297</v>
      </c>
      <c r="J283" t="s">
        <v>297</v>
      </c>
      <c r="K283" t="s">
        <v>321</v>
      </c>
      <c r="L283" t="s">
        <v>326</v>
      </c>
    </row>
    <row r="284" spans="1:15" x14ac:dyDescent="0.3">
      <c r="A284" t="str">
        <f t="shared" si="16"/>
        <v>8TH XI</v>
      </c>
      <c r="B284" s="49">
        <v>32221</v>
      </c>
      <c r="C284" t="s">
        <v>44</v>
      </c>
      <c r="D284" s="11" t="s">
        <v>151</v>
      </c>
      <c r="E284" s="11" t="s">
        <v>92</v>
      </c>
      <c r="F284" s="4" t="str">
        <f t="shared" si="17"/>
        <v>WON</v>
      </c>
      <c r="G284" s="4">
        <v>4</v>
      </c>
      <c r="H284" s="4">
        <v>0</v>
      </c>
      <c r="I284" t="s">
        <v>326</v>
      </c>
      <c r="J284" t="s">
        <v>326</v>
      </c>
      <c r="K284" t="s">
        <v>317</v>
      </c>
      <c r="L284" t="s">
        <v>329</v>
      </c>
    </row>
    <row r="285" spans="1:15" x14ac:dyDescent="0.3">
      <c r="A285" t="str">
        <f t="shared" si="16"/>
        <v>8TH XI</v>
      </c>
      <c r="B285" s="49">
        <v>32228</v>
      </c>
      <c r="C285" t="s">
        <v>5</v>
      </c>
      <c r="D285" s="11" t="s">
        <v>151</v>
      </c>
      <c r="E285" s="11" t="s">
        <v>152</v>
      </c>
      <c r="F285" s="4" t="str">
        <f t="shared" si="17"/>
        <v>WON</v>
      </c>
      <c r="G285" s="4">
        <v>3</v>
      </c>
      <c r="H285" s="4">
        <v>0</v>
      </c>
      <c r="I285" t="s">
        <v>325</v>
      </c>
      <c r="J285" t="s">
        <v>326</v>
      </c>
      <c r="K285" t="s">
        <v>321</v>
      </c>
    </row>
    <row r="286" spans="1:15" x14ac:dyDescent="0.3">
      <c r="A286" t="str">
        <f t="shared" si="16"/>
        <v>8TH XI</v>
      </c>
      <c r="B286" s="49">
        <v>32242</v>
      </c>
      <c r="C286" t="s">
        <v>51</v>
      </c>
      <c r="D286" s="11" t="s">
        <v>151</v>
      </c>
      <c r="E286" s="11" t="s">
        <v>92</v>
      </c>
      <c r="F286" s="4" t="str">
        <f t="shared" si="17"/>
        <v>LOST</v>
      </c>
      <c r="G286" s="4">
        <v>0</v>
      </c>
      <c r="H286" s="4">
        <v>4</v>
      </c>
    </row>
    <row r="287" spans="1:15" x14ac:dyDescent="0.3">
      <c r="A287" t="str">
        <f t="shared" si="16"/>
        <v>8TH XI</v>
      </c>
      <c r="B287" s="49">
        <v>32246</v>
      </c>
      <c r="C287" t="s">
        <v>27</v>
      </c>
      <c r="D287" s="11" t="s">
        <v>151</v>
      </c>
      <c r="E287" s="11" t="s">
        <v>152</v>
      </c>
      <c r="F287" s="4" t="str">
        <f t="shared" si="17"/>
        <v>WON</v>
      </c>
      <c r="G287" s="4">
        <v>4</v>
      </c>
      <c r="H287" s="4">
        <v>0</v>
      </c>
      <c r="I287" t="s">
        <v>317</v>
      </c>
      <c r="J287" t="s">
        <v>317</v>
      </c>
      <c r="K287" t="s">
        <v>287</v>
      </c>
      <c r="L287" t="s">
        <v>287</v>
      </c>
    </row>
    <row r="288" spans="1:15" x14ac:dyDescent="0.3">
      <c r="A288" t="str">
        <f t="shared" si="16"/>
        <v>8TH XI</v>
      </c>
      <c r="B288" s="49">
        <v>32249</v>
      </c>
      <c r="C288" t="s">
        <v>5</v>
      </c>
      <c r="D288" s="11" t="s">
        <v>151</v>
      </c>
      <c r="E288" s="11" t="s">
        <v>92</v>
      </c>
      <c r="F288" s="4" t="str">
        <f t="shared" si="17"/>
        <v>WON</v>
      </c>
      <c r="G288" s="4">
        <v>3</v>
      </c>
      <c r="H288" s="4">
        <v>2</v>
      </c>
      <c r="I288" t="s">
        <v>297</v>
      </c>
      <c r="J288" t="s">
        <v>331</v>
      </c>
      <c r="K288" t="s">
        <v>329</v>
      </c>
    </row>
    <row r="289" spans="1:18" x14ac:dyDescent="0.3">
      <c r="A289" t="str">
        <f t="shared" si="16"/>
        <v>8TH XI</v>
      </c>
      <c r="B289" s="49">
        <v>32253</v>
      </c>
      <c r="C289" t="s">
        <v>27</v>
      </c>
      <c r="D289" s="11" t="s">
        <v>151</v>
      </c>
      <c r="E289" s="11" t="s">
        <v>92</v>
      </c>
      <c r="F289" s="4" t="str">
        <f t="shared" si="17"/>
        <v>WON</v>
      </c>
      <c r="G289" s="4">
        <v>3</v>
      </c>
      <c r="H289" s="4">
        <v>2</v>
      </c>
      <c r="I289" t="s">
        <v>297</v>
      </c>
      <c r="J289" t="s">
        <v>297</v>
      </c>
      <c r="K289" t="s">
        <v>317</v>
      </c>
    </row>
    <row r="290" spans="1:18" x14ac:dyDescent="0.3">
      <c r="A290" t="str">
        <f t="shared" si="16"/>
        <v>8TH XI</v>
      </c>
      <c r="B290" s="49">
        <v>32256</v>
      </c>
      <c r="C290" t="s">
        <v>6</v>
      </c>
      <c r="D290" s="11" t="s">
        <v>151</v>
      </c>
      <c r="E290" s="11" t="s">
        <v>92</v>
      </c>
      <c r="F290" s="4" t="str">
        <f t="shared" si="17"/>
        <v>WON</v>
      </c>
      <c r="G290" s="4">
        <v>4</v>
      </c>
      <c r="H290" s="4">
        <v>0</v>
      </c>
      <c r="I290" t="s">
        <v>297</v>
      </c>
      <c r="J290" t="s">
        <v>327</v>
      </c>
      <c r="K290" t="s">
        <v>332</v>
      </c>
      <c r="L290" t="s">
        <v>320</v>
      </c>
    </row>
    <row r="291" spans="1:18" x14ac:dyDescent="0.3">
      <c r="B291" s="64" t="s">
        <v>156</v>
      </c>
      <c r="C291" s="65"/>
      <c r="D291" s="65"/>
      <c r="E291" s="65"/>
      <c r="F291" s="65"/>
      <c r="G291" s="65"/>
      <c r="H291" s="66"/>
    </row>
    <row r="292" spans="1:18" x14ac:dyDescent="0.3">
      <c r="B292" s="50" t="s">
        <v>86</v>
      </c>
      <c r="C292" s="6" t="s">
        <v>87</v>
      </c>
      <c r="D292" s="6" t="s">
        <v>88</v>
      </c>
      <c r="E292" s="7" t="s">
        <v>89</v>
      </c>
      <c r="F292" s="7" t="s">
        <v>90</v>
      </c>
      <c r="G292" s="8" t="s">
        <v>91</v>
      </c>
      <c r="H292" s="8" t="s">
        <v>92</v>
      </c>
      <c r="I292" s="70" t="s">
        <v>394</v>
      </c>
      <c r="J292" s="70"/>
      <c r="K292" s="70"/>
      <c r="L292" s="70"/>
      <c r="M292" s="70"/>
      <c r="N292" s="70"/>
      <c r="O292" s="70"/>
      <c r="P292" s="70"/>
      <c r="Q292" s="70"/>
      <c r="R292" s="70"/>
    </row>
    <row r="293" spans="1:18" x14ac:dyDescent="0.3">
      <c r="A293" t="str">
        <f t="shared" ref="A293:A317" si="18">$B$291</f>
        <v>9TH XI</v>
      </c>
      <c r="B293" s="49">
        <v>32035</v>
      </c>
      <c r="C293" t="s">
        <v>24</v>
      </c>
      <c r="D293" s="11" t="s">
        <v>150</v>
      </c>
      <c r="E293" s="11" t="s">
        <v>92</v>
      </c>
      <c r="F293" s="4" t="str">
        <f t="shared" ref="F293:F317" si="19">IF(G293&gt;H293,"WON",IF(H293&gt;G293,"LOST","DREW"))</f>
        <v>WON</v>
      </c>
      <c r="G293" s="4">
        <v>4</v>
      </c>
      <c r="H293" s="4">
        <v>1</v>
      </c>
      <c r="I293" t="s">
        <v>333</v>
      </c>
      <c r="J293" t="s">
        <v>334</v>
      </c>
      <c r="K293" t="s">
        <v>335</v>
      </c>
      <c r="L293" t="s">
        <v>336</v>
      </c>
    </row>
    <row r="294" spans="1:18" x14ac:dyDescent="0.3">
      <c r="A294" t="str">
        <f t="shared" si="18"/>
        <v>9TH XI</v>
      </c>
      <c r="B294" s="49">
        <v>32039</v>
      </c>
      <c r="C294" t="s">
        <v>30</v>
      </c>
      <c r="D294" s="11" t="s">
        <v>151</v>
      </c>
      <c r="E294" s="11" t="s">
        <v>152</v>
      </c>
      <c r="F294" s="4" t="str">
        <f t="shared" si="19"/>
        <v>WON</v>
      </c>
      <c r="G294" s="4">
        <v>6</v>
      </c>
      <c r="H294" s="4">
        <v>5</v>
      </c>
      <c r="I294" t="s">
        <v>337</v>
      </c>
      <c r="J294" t="s">
        <v>337</v>
      </c>
      <c r="K294" t="s">
        <v>338</v>
      </c>
      <c r="L294" t="s">
        <v>334</v>
      </c>
      <c r="M294" t="s">
        <v>336</v>
      </c>
      <c r="N294" t="s">
        <v>277</v>
      </c>
    </row>
    <row r="295" spans="1:18" x14ac:dyDescent="0.3">
      <c r="A295" t="str">
        <f t="shared" si="18"/>
        <v>9TH XI</v>
      </c>
      <c r="B295" s="49">
        <v>32046</v>
      </c>
      <c r="C295" t="s">
        <v>41</v>
      </c>
      <c r="D295" s="11" t="s">
        <v>151</v>
      </c>
      <c r="E295" s="11" t="s">
        <v>152</v>
      </c>
      <c r="F295" s="4" t="str">
        <f t="shared" si="19"/>
        <v>WON</v>
      </c>
      <c r="G295" s="4">
        <v>3</v>
      </c>
      <c r="H295" s="4">
        <v>1</v>
      </c>
      <c r="I295" t="s">
        <v>339</v>
      </c>
      <c r="J295" t="s">
        <v>338</v>
      </c>
      <c r="K295" t="s">
        <v>319</v>
      </c>
    </row>
    <row r="296" spans="1:18" x14ac:dyDescent="0.3">
      <c r="A296" t="str">
        <f t="shared" si="18"/>
        <v>9TH XI</v>
      </c>
      <c r="B296" s="49">
        <v>32053</v>
      </c>
      <c r="C296" t="s">
        <v>6</v>
      </c>
      <c r="D296" s="11" t="s">
        <v>151</v>
      </c>
      <c r="E296" s="11" t="s">
        <v>152</v>
      </c>
      <c r="F296" s="4" t="str">
        <f t="shared" si="19"/>
        <v>WON</v>
      </c>
      <c r="G296" s="4">
        <v>10</v>
      </c>
      <c r="H296" s="4">
        <v>3</v>
      </c>
      <c r="I296" t="s">
        <v>324</v>
      </c>
      <c r="J296" t="s">
        <v>324</v>
      </c>
      <c r="K296" t="s">
        <v>324</v>
      </c>
      <c r="L296" t="s">
        <v>324</v>
      </c>
      <c r="M296" t="s">
        <v>324</v>
      </c>
      <c r="N296" t="s">
        <v>282</v>
      </c>
      <c r="O296" t="s">
        <v>282</v>
      </c>
      <c r="P296" t="s">
        <v>282</v>
      </c>
      <c r="Q296" t="s">
        <v>282</v>
      </c>
      <c r="R296" t="s">
        <v>296</v>
      </c>
    </row>
    <row r="297" spans="1:18" x14ac:dyDescent="0.3">
      <c r="A297" t="str">
        <f t="shared" si="18"/>
        <v>9TH XI</v>
      </c>
      <c r="B297" s="49">
        <v>32060</v>
      </c>
      <c r="C297" t="s">
        <v>9</v>
      </c>
      <c r="D297" s="11" t="s">
        <v>157</v>
      </c>
      <c r="E297" s="11" t="s">
        <v>152</v>
      </c>
      <c r="F297" s="4" t="str">
        <f t="shared" si="19"/>
        <v>LOST</v>
      </c>
      <c r="G297" s="4">
        <v>2</v>
      </c>
      <c r="H297" s="4">
        <v>4</v>
      </c>
      <c r="I297" t="s">
        <v>340</v>
      </c>
      <c r="J297" t="s">
        <v>340</v>
      </c>
    </row>
    <row r="298" spans="1:18" x14ac:dyDescent="0.3">
      <c r="A298" t="str">
        <f t="shared" si="18"/>
        <v>9TH XI</v>
      </c>
      <c r="B298" s="49">
        <v>32074</v>
      </c>
      <c r="C298" t="s">
        <v>26</v>
      </c>
      <c r="D298" s="11" t="s">
        <v>150</v>
      </c>
      <c r="E298" s="11" t="s">
        <v>152</v>
      </c>
      <c r="F298" s="4" t="str">
        <f t="shared" si="19"/>
        <v>WON</v>
      </c>
      <c r="G298" s="4">
        <v>1</v>
      </c>
      <c r="H298" s="4">
        <v>0</v>
      </c>
      <c r="I298" t="s">
        <v>341</v>
      </c>
    </row>
    <row r="299" spans="1:18" x14ac:dyDescent="0.3">
      <c r="A299" t="str">
        <f t="shared" si="18"/>
        <v>9TH XI</v>
      </c>
      <c r="B299" s="49">
        <v>32081</v>
      </c>
      <c r="C299" t="s">
        <v>26</v>
      </c>
      <c r="D299" s="11" t="s">
        <v>151</v>
      </c>
      <c r="E299" s="11" t="s">
        <v>152</v>
      </c>
      <c r="F299" s="4" t="str">
        <f t="shared" si="19"/>
        <v>WON</v>
      </c>
      <c r="G299" s="4">
        <v>3</v>
      </c>
      <c r="H299" s="4">
        <v>2</v>
      </c>
      <c r="I299" t="s">
        <v>338</v>
      </c>
      <c r="J299" t="s">
        <v>342</v>
      </c>
      <c r="K299" t="s">
        <v>340</v>
      </c>
    </row>
    <row r="300" spans="1:18" x14ac:dyDescent="0.3">
      <c r="A300" t="str">
        <f t="shared" si="18"/>
        <v>9TH XI</v>
      </c>
      <c r="B300" s="49">
        <v>32088</v>
      </c>
      <c r="C300" t="s">
        <v>55</v>
      </c>
      <c r="D300" s="11" t="s">
        <v>151</v>
      </c>
      <c r="E300" s="11" t="s">
        <v>152</v>
      </c>
      <c r="F300" s="4" t="str">
        <f t="shared" si="19"/>
        <v>LOST</v>
      </c>
      <c r="G300" s="4">
        <v>0</v>
      </c>
      <c r="H300" s="4">
        <v>6</v>
      </c>
    </row>
    <row r="301" spans="1:18" x14ac:dyDescent="0.3">
      <c r="A301" t="str">
        <f t="shared" si="18"/>
        <v>9TH XI</v>
      </c>
      <c r="B301" s="49">
        <v>32095</v>
      </c>
      <c r="C301" t="s">
        <v>10</v>
      </c>
      <c r="D301" s="11" t="s">
        <v>157</v>
      </c>
      <c r="E301" s="11" t="s">
        <v>92</v>
      </c>
      <c r="F301" s="4" t="str">
        <f t="shared" si="19"/>
        <v>LOST</v>
      </c>
      <c r="G301" s="4">
        <v>0</v>
      </c>
      <c r="H301" s="4">
        <v>9</v>
      </c>
    </row>
    <row r="302" spans="1:18" x14ac:dyDescent="0.3">
      <c r="A302" t="str">
        <f t="shared" si="18"/>
        <v>9TH XI</v>
      </c>
      <c r="B302" s="49">
        <v>32109</v>
      </c>
      <c r="C302" t="s">
        <v>34</v>
      </c>
      <c r="D302" s="11" t="s">
        <v>150</v>
      </c>
      <c r="E302" s="11" t="s">
        <v>92</v>
      </c>
      <c r="F302" s="4" t="str">
        <f t="shared" si="19"/>
        <v>DREW</v>
      </c>
      <c r="G302" s="4">
        <v>3</v>
      </c>
      <c r="H302" s="4">
        <v>3</v>
      </c>
      <c r="I302" t="s">
        <v>334</v>
      </c>
      <c r="J302" t="s">
        <v>343</v>
      </c>
      <c r="K302" t="s">
        <v>344</v>
      </c>
    </row>
    <row r="303" spans="1:18" x14ac:dyDescent="0.3">
      <c r="A303" t="str">
        <f t="shared" si="18"/>
        <v>9TH XI</v>
      </c>
      <c r="B303" s="49">
        <v>32116</v>
      </c>
      <c r="C303" t="s">
        <v>55</v>
      </c>
      <c r="D303" s="11" t="s">
        <v>151</v>
      </c>
      <c r="E303" s="11" t="s">
        <v>92</v>
      </c>
      <c r="F303" s="4" t="str">
        <f t="shared" si="19"/>
        <v>LOST</v>
      </c>
      <c r="G303" s="4">
        <v>1</v>
      </c>
      <c r="H303" s="4">
        <v>2</v>
      </c>
      <c r="I303" t="s">
        <v>345</v>
      </c>
    </row>
    <row r="304" spans="1:18" x14ac:dyDescent="0.3">
      <c r="A304" t="str">
        <f t="shared" si="18"/>
        <v>9TH XI</v>
      </c>
      <c r="B304" s="49">
        <v>32123</v>
      </c>
      <c r="C304" t="s">
        <v>24</v>
      </c>
      <c r="D304" s="11" t="s">
        <v>151</v>
      </c>
      <c r="E304" s="11" t="s">
        <v>152</v>
      </c>
      <c r="F304" s="4" t="str">
        <f t="shared" si="19"/>
        <v>DREW</v>
      </c>
      <c r="G304" s="4">
        <v>2</v>
      </c>
      <c r="H304" s="4">
        <v>2</v>
      </c>
      <c r="I304" t="s">
        <v>346</v>
      </c>
      <c r="J304" t="s">
        <v>336</v>
      </c>
    </row>
    <row r="305" spans="1:16" x14ac:dyDescent="0.3">
      <c r="A305" t="str">
        <f t="shared" si="18"/>
        <v>9TH XI</v>
      </c>
      <c r="B305" s="49">
        <v>32130</v>
      </c>
      <c r="C305" t="s">
        <v>30</v>
      </c>
      <c r="D305" s="11" t="s">
        <v>151</v>
      </c>
      <c r="E305" s="11" t="s">
        <v>92</v>
      </c>
      <c r="F305" s="4" t="str">
        <f t="shared" si="19"/>
        <v>WON</v>
      </c>
      <c r="G305" s="4">
        <v>4</v>
      </c>
      <c r="H305" s="4">
        <v>1</v>
      </c>
      <c r="I305" t="s">
        <v>347</v>
      </c>
      <c r="J305" t="s">
        <v>342</v>
      </c>
      <c r="K305" t="s">
        <v>348</v>
      </c>
      <c r="L305" t="s">
        <v>348</v>
      </c>
    </row>
    <row r="306" spans="1:16" x14ac:dyDescent="0.3">
      <c r="A306" t="str">
        <f t="shared" si="18"/>
        <v>9TH XI</v>
      </c>
      <c r="B306" s="49">
        <v>32144</v>
      </c>
      <c r="C306" t="s">
        <v>23</v>
      </c>
      <c r="D306" s="11" t="s">
        <v>150</v>
      </c>
      <c r="E306" s="11" t="s">
        <v>92</v>
      </c>
      <c r="F306" s="4" t="str">
        <f t="shared" si="19"/>
        <v>WON</v>
      </c>
      <c r="G306" s="4">
        <v>4</v>
      </c>
      <c r="H306" s="4">
        <v>0</v>
      </c>
      <c r="I306" t="s">
        <v>342</v>
      </c>
      <c r="J306" t="s">
        <v>342</v>
      </c>
      <c r="K306" t="s">
        <v>342</v>
      </c>
      <c r="L306" t="s">
        <v>302</v>
      </c>
    </row>
    <row r="307" spans="1:16" x14ac:dyDescent="0.3">
      <c r="A307" t="str">
        <f t="shared" si="18"/>
        <v>9TH XI</v>
      </c>
      <c r="B307" s="49">
        <v>32158</v>
      </c>
      <c r="C307" t="s">
        <v>6</v>
      </c>
      <c r="D307" s="11" t="s">
        <v>151</v>
      </c>
      <c r="E307" s="11" t="s">
        <v>92</v>
      </c>
      <c r="F307" s="4" t="str">
        <f t="shared" si="19"/>
        <v>WON</v>
      </c>
      <c r="G307" s="4">
        <v>4</v>
      </c>
      <c r="H307" s="4">
        <v>2</v>
      </c>
      <c r="I307" t="s">
        <v>340</v>
      </c>
      <c r="J307" t="s">
        <v>340</v>
      </c>
      <c r="K307" t="s">
        <v>342</v>
      </c>
      <c r="L307" t="s">
        <v>349</v>
      </c>
    </row>
    <row r="308" spans="1:16" x14ac:dyDescent="0.3">
      <c r="A308" t="str">
        <f t="shared" si="18"/>
        <v>9TH XI</v>
      </c>
      <c r="B308" s="49">
        <v>32165</v>
      </c>
      <c r="C308" t="s">
        <v>27</v>
      </c>
      <c r="D308" s="11" t="s">
        <v>151</v>
      </c>
      <c r="E308" s="11" t="s">
        <v>152</v>
      </c>
      <c r="F308" s="4" t="str">
        <f t="shared" si="19"/>
        <v>WON</v>
      </c>
      <c r="G308" s="4">
        <v>2</v>
      </c>
      <c r="H308" s="4">
        <v>0</v>
      </c>
      <c r="I308" t="s">
        <v>348</v>
      </c>
      <c r="J308" t="s">
        <v>336</v>
      </c>
    </row>
    <row r="309" spans="1:16" x14ac:dyDescent="0.3">
      <c r="A309" t="str">
        <f t="shared" si="18"/>
        <v>9TH XI</v>
      </c>
      <c r="B309" s="49">
        <v>32186</v>
      </c>
      <c r="C309" t="s">
        <v>167</v>
      </c>
      <c r="D309" s="11" t="s">
        <v>150</v>
      </c>
      <c r="E309" s="11" t="s">
        <v>92</v>
      </c>
      <c r="F309" s="4" t="str">
        <f t="shared" si="19"/>
        <v>LOST</v>
      </c>
      <c r="G309" s="4">
        <v>1</v>
      </c>
      <c r="H309" s="4">
        <v>3</v>
      </c>
      <c r="I309" t="s">
        <v>340</v>
      </c>
    </row>
    <row r="310" spans="1:16" x14ac:dyDescent="0.3">
      <c r="A310" t="str">
        <f t="shared" si="18"/>
        <v>9TH XI</v>
      </c>
      <c r="B310" s="49">
        <v>32193</v>
      </c>
      <c r="C310" t="s">
        <v>44</v>
      </c>
      <c r="D310" s="11" t="s">
        <v>151</v>
      </c>
      <c r="E310" s="11" t="s">
        <v>152</v>
      </c>
      <c r="F310" s="4" t="str">
        <f t="shared" si="19"/>
        <v>LOST</v>
      </c>
      <c r="G310" s="4">
        <v>1</v>
      </c>
      <c r="H310" s="4">
        <v>4</v>
      </c>
      <c r="I310" t="s">
        <v>336</v>
      </c>
    </row>
    <row r="311" spans="1:16" x14ac:dyDescent="0.3">
      <c r="A311" t="str">
        <f t="shared" si="18"/>
        <v>9TH XI</v>
      </c>
      <c r="B311" s="49">
        <v>32207</v>
      </c>
      <c r="C311" t="s">
        <v>27</v>
      </c>
      <c r="D311" s="11" t="s">
        <v>151</v>
      </c>
      <c r="E311" s="11" t="s">
        <v>92</v>
      </c>
      <c r="F311" s="4" t="str">
        <f t="shared" si="19"/>
        <v>WON</v>
      </c>
      <c r="G311" s="4">
        <v>4</v>
      </c>
      <c r="H311" s="4">
        <v>0</v>
      </c>
      <c r="I311" t="s">
        <v>340</v>
      </c>
      <c r="J311" t="s">
        <v>340</v>
      </c>
      <c r="K311" t="s">
        <v>342</v>
      </c>
      <c r="L311" t="s">
        <v>237</v>
      </c>
    </row>
    <row r="312" spans="1:16" x14ac:dyDescent="0.3">
      <c r="A312" t="str">
        <f t="shared" si="18"/>
        <v>9TH XI</v>
      </c>
      <c r="B312" s="49">
        <v>32214</v>
      </c>
      <c r="C312" t="s">
        <v>24</v>
      </c>
      <c r="D312" s="11" t="s">
        <v>151</v>
      </c>
      <c r="E312" s="11" t="s">
        <v>92</v>
      </c>
      <c r="F312" s="4" t="str">
        <f t="shared" si="19"/>
        <v>LOST</v>
      </c>
      <c r="G312" s="4">
        <v>2</v>
      </c>
      <c r="H312" s="4">
        <v>4</v>
      </c>
      <c r="I312" t="s">
        <v>340</v>
      </c>
      <c r="J312" t="s">
        <v>350</v>
      </c>
    </row>
    <row r="313" spans="1:16" x14ac:dyDescent="0.3">
      <c r="A313" t="str">
        <f t="shared" si="18"/>
        <v>9TH XI</v>
      </c>
      <c r="B313" s="49">
        <v>32221</v>
      </c>
      <c r="C313" t="s">
        <v>5</v>
      </c>
      <c r="D313" s="11" t="s">
        <v>151</v>
      </c>
      <c r="E313" s="11" t="s">
        <v>92</v>
      </c>
      <c r="F313" s="4" t="str">
        <f t="shared" si="19"/>
        <v>WON</v>
      </c>
      <c r="G313" s="4">
        <v>6</v>
      </c>
      <c r="H313" s="4">
        <v>0</v>
      </c>
      <c r="I313" t="s">
        <v>342</v>
      </c>
      <c r="J313" t="s">
        <v>342</v>
      </c>
      <c r="K313" t="s">
        <v>351</v>
      </c>
      <c r="L313" t="s">
        <v>352</v>
      </c>
      <c r="M313" t="s">
        <v>344</v>
      </c>
      <c r="N313" t="s">
        <v>237</v>
      </c>
    </row>
    <row r="314" spans="1:16" x14ac:dyDescent="0.3">
      <c r="A314" t="str">
        <f t="shared" si="18"/>
        <v>9TH XI</v>
      </c>
      <c r="B314" s="49">
        <v>32228</v>
      </c>
      <c r="C314" t="s">
        <v>44</v>
      </c>
      <c r="D314" s="11" t="s">
        <v>151</v>
      </c>
      <c r="E314" s="11" t="s">
        <v>92</v>
      </c>
      <c r="F314" s="4" t="str">
        <f t="shared" si="19"/>
        <v>WON</v>
      </c>
      <c r="G314" s="4">
        <v>2</v>
      </c>
      <c r="H314" s="4">
        <v>1</v>
      </c>
      <c r="I314" t="s">
        <v>349</v>
      </c>
      <c r="J314" t="s">
        <v>349</v>
      </c>
    </row>
    <row r="315" spans="1:16" x14ac:dyDescent="0.3">
      <c r="A315" t="str">
        <f t="shared" si="18"/>
        <v>9TH XI</v>
      </c>
      <c r="B315" s="49">
        <v>32235</v>
      </c>
      <c r="C315" t="s">
        <v>41</v>
      </c>
      <c r="D315" s="11" t="s">
        <v>151</v>
      </c>
      <c r="E315" s="11" t="s">
        <v>92</v>
      </c>
      <c r="F315" s="4" t="str">
        <f t="shared" si="19"/>
        <v>WON</v>
      </c>
      <c r="G315" s="4">
        <v>3</v>
      </c>
      <c r="H315" s="4">
        <v>2</v>
      </c>
      <c r="I315" t="s">
        <v>329</v>
      </c>
      <c r="J315" t="s">
        <v>329</v>
      </c>
      <c r="K315" t="s">
        <v>320</v>
      </c>
    </row>
    <row r="316" spans="1:16" x14ac:dyDescent="0.3">
      <c r="A316" t="str">
        <f t="shared" si="18"/>
        <v>9TH XI</v>
      </c>
      <c r="B316" s="49">
        <v>32242</v>
      </c>
      <c r="C316" t="s">
        <v>47</v>
      </c>
      <c r="D316" s="11" t="s">
        <v>150</v>
      </c>
      <c r="E316" s="11" t="s">
        <v>152</v>
      </c>
      <c r="F316" s="4" t="str">
        <f t="shared" si="19"/>
        <v>DREW</v>
      </c>
      <c r="G316" s="4">
        <v>2</v>
      </c>
      <c r="H316" s="4">
        <v>2</v>
      </c>
      <c r="I316" t="s">
        <v>342</v>
      </c>
      <c r="J316" t="s">
        <v>348</v>
      </c>
    </row>
    <row r="317" spans="1:16" x14ac:dyDescent="0.3">
      <c r="A317" t="str">
        <f t="shared" si="18"/>
        <v>9TH XI</v>
      </c>
      <c r="B317" s="67">
        <v>32249</v>
      </c>
      <c r="C317" s="68" t="s">
        <v>5</v>
      </c>
      <c r="D317" s="63" t="s">
        <v>151</v>
      </c>
      <c r="E317" s="63" t="s">
        <v>152</v>
      </c>
      <c r="F317" s="63" t="str">
        <f t="shared" si="19"/>
        <v>WON</v>
      </c>
      <c r="G317" s="63">
        <v>15</v>
      </c>
      <c r="H317" s="63">
        <v>0</v>
      </c>
      <c r="I317" t="s">
        <v>334</v>
      </c>
      <c r="J317" t="s">
        <v>334</v>
      </c>
      <c r="K317" t="s">
        <v>334</v>
      </c>
      <c r="L317" t="s">
        <v>334</v>
      </c>
      <c r="M317" t="s">
        <v>334</v>
      </c>
      <c r="N317" t="s">
        <v>334</v>
      </c>
      <c r="O317" t="s">
        <v>338</v>
      </c>
    </row>
    <row r="318" spans="1:16" x14ac:dyDescent="0.3">
      <c r="B318" s="67"/>
      <c r="C318" s="68"/>
      <c r="D318" s="63"/>
      <c r="E318" s="63"/>
      <c r="F318" s="63"/>
      <c r="G318" s="63"/>
      <c r="H318" s="63"/>
      <c r="I318" t="s">
        <v>342</v>
      </c>
      <c r="J318" t="s">
        <v>342</v>
      </c>
      <c r="K318" t="s">
        <v>342</v>
      </c>
      <c r="L318" t="s">
        <v>342</v>
      </c>
      <c r="M318" t="s">
        <v>349</v>
      </c>
      <c r="N318" t="s">
        <v>348</v>
      </c>
      <c r="O318" t="s">
        <v>350</v>
      </c>
      <c r="P318" t="s">
        <v>237</v>
      </c>
    </row>
    <row r="319" spans="1:16" x14ac:dyDescent="0.3">
      <c r="A319" t="str">
        <f>$B$291</f>
        <v>9TH XI</v>
      </c>
      <c r="B319" s="49">
        <v>32256</v>
      </c>
      <c r="C319" t="s">
        <v>26</v>
      </c>
      <c r="D319" s="11" t="s">
        <v>151</v>
      </c>
      <c r="E319" s="11" t="s">
        <v>92</v>
      </c>
      <c r="F319" s="4" t="str">
        <f>IF(G319&gt;H319,"WON",IF(H319&gt;G319,"LOST","DREW"))</f>
        <v>LOST</v>
      </c>
      <c r="G319" s="4">
        <v>1</v>
      </c>
      <c r="H319" s="4">
        <v>4</v>
      </c>
      <c r="I319" t="s">
        <v>237</v>
      </c>
    </row>
    <row r="320" spans="1:16" x14ac:dyDescent="0.3">
      <c r="B320" s="64" t="s">
        <v>100</v>
      </c>
      <c r="C320" s="65"/>
      <c r="D320" s="65"/>
      <c r="E320" s="65"/>
      <c r="F320" s="65"/>
      <c r="G320" s="65"/>
      <c r="H320" s="66"/>
    </row>
    <row r="321" spans="1:18" x14ac:dyDescent="0.3">
      <c r="B321" s="50" t="s">
        <v>86</v>
      </c>
      <c r="C321" s="6" t="s">
        <v>87</v>
      </c>
      <c r="D321" s="6" t="s">
        <v>88</v>
      </c>
      <c r="E321" s="7" t="s">
        <v>89</v>
      </c>
      <c r="F321" s="7" t="s">
        <v>90</v>
      </c>
      <c r="G321" s="8" t="s">
        <v>91</v>
      </c>
      <c r="H321" s="8" t="s">
        <v>92</v>
      </c>
      <c r="I321" s="70" t="s">
        <v>394</v>
      </c>
      <c r="J321" s="70"/>
      <c r="K321" s="70"/>
      <c r="L321" s="70"/>
      <c r="M321" s="70"/>
      <c r="N321" s="70"/>
      <c r="O321" s="70"/>
      <c r="P321" s="70"/>
      <c r="Q321" s="70"/>
      <c r="R321" s="70"/>
    </row>
    <row r="322" spans="1:18" x14ac:dyDescent="0.3">
      <c r="A322" t="str">
        <f t="shared" ref="A322:A345" si="20">$B$320</f>
        <v>A XI</v>
      </c>
      <c r="B322" s="49">
        <v>32035</v>
      </c>
      <c r="C322" t="s">
        <v>17</v>
      </c>
      <c r="D322" s="11" t="s">
        <v>150</v>
      </c>
      <c r="E322" s="11" t="s">
        <v>152</v>
      </c>
      <c r="F322" s="4" t="str">
        <f t="shared" ref="F322:F345" si="21">IF(G322&gt;H322,"WON",IF(H322&gt;G322,"LOST","DREW"))</f>
        <v>DREW</v>
      </c>
      <c r="G322" s="4">
        <v>2</v>
      </c>
      <c r="H322" s="4">
        <v>2</v>
      </c>
      <c r="I322" t="s">
        <v>239</v>
      </c>
      <c r="J322" t="s">
        <v>215</v>
      </c>
    </row>
    <row r="323" spans="1:18" x14ac:dyDescent="0.3">
      <c r="A323" t="str">
        <f t="shared" si="20"/>
        <v>A XI</v>
      </c>
      <c r="B323" s="49">
        <v>32046</v>
      </c>
      <c r="C323" t="s">
        <v>160</v>
      </c>
      <c r="D323" s="11" t="s">
        <v>151</v>
      </c>
      <c r="E323" s="11" t="s">
        <v>152</v>
      </c>
      <c r="F323" s="4" t="str">
        <f t="shared" si="21"/>
        <v>LOST</v>
      </c>
      <c r="G323" s="4">
        <v>0</v>
      </c>
      <c r="H323" s="4">
        <v>4</v>
      </c>
    </row>
    <row r="324" spans="1:18" x14ac:dyDescent="0.3">
      <c r="A324" t="str">
        <f t="shared" si="20"/>
        <v>A XI</v>
      </c>
      <c r="B324" s="49">
        <v>32053</v>
      </c>
      <c r="C324" t="s">
        <v>3</v>
      </c>
      <c r="D324" s="11" t="s">
        <v>151</v>
      </c>
      <c r="E324" s="11" t="s">
        <v>152</v>
      </c>
      <c r="F324" s="4" t="str">
        <f t="shared" si="21"/>
        <v>LOST</v>
      </c>
      <c r="G324" s="4">
        <v>0</v>
      </c>
      <c r="H324" s="4">
        <v>1</v>
      </c>
    </row>
    <row r="325" spans="1:18" x14ac:dyDescent="0.3">
      <c r="A325" t="str">
        <f t="shared" si="20"/>
        <v>A XI</v>
      </c>
      <c r="B325" s="49">
        <v>32060</v>
      </c>
      <c r="C325" t="s">
        <v>1</v>
      </c>
      <c r="D325" s="11" t="s">
        <v>151</v>
      </c>
      <c r="E325" s="11" t="s">
        <v>92</v>
      </c>
      <c r="F325" s="4" t="str">
        <f t="shared" si="21"/>
        <v>DREW</v>
      </c>
      <c r="G325" s="4">
        <v>3</v>
      </c>
      <c r="H325" s="4">
        <v>3</v>
      </c>
      <c r="I325" t="s">
        <v>315</v>
      </c>
      <c r="J325" t="s">
        <v>285</v>
      </c>
      <c r="K325" t="s">
        <v>246</v>
      </c>
    </row>
    <row r="326" spans="1:18" x14ac:dyDescent="0.3">
      <c r="A326" t="str">
        <f t="shared" si="20"/>
        <v>A XI</v>
      </c>
      <c r="B326" s="49">
        <v>32067</v>
      </c>
      <c r="C326" t="s">
        <v>59</v>
      </c>
      <c r="D326" s="11" t="s">
        <v>151</v>
      </c>
      <c r="E326" s="11" t="s">
        <v>152</v>
      </c>
      <c r="F326" s="4" t="str">
        <f t="shared" si="21"/>
        <v>LOST</v>
      </c>
      <c r="G326" s="4">
        <v>2</v>
      </c>
      <c r="H326" s="4">
        <v>4</v>
      </c>
      <c r="I326" t="s">
        <v>246</v>
      </c>
      <c r="J326" t="s">
        <v>246</v>
      </c>
    </row>
    <row r="327" spans="1:18" x14ac:dyDescent="0.3">
      <c r="A327" t="str">
        <f t="shared" si="20"/>
        <v>A XI</v>
      </c>
      <c r="B327" s="49">
        <v>32074</v>
      </c>
      <c r="C327" t="s">
        <v>12</v>
      </c>
      <c r="D327" s="11" t="s">
        <v>157</v>
      </c>
      <c r="E327" s="11" t="s">
        <v>92</v>
      </c>
      <c r="F327" s="4" t="str">
        <f t="shared" si="21"/>
        <v>LOST</v>
      </c>
      <c r="G327" s="4">
        <v>2</v>
      </c>
      <c r="H327" s="4">
        <v>4</v>
      </c>
      <c r="I327" t="s">
        <v>246</v>
      </c>
      <c r="J327" t="s">
        <v>246</v>
      </c>
    </row>
    <row r="328" spans="1:18" x14ac:dyDescent="0.3">
      <c r="A328" t="str">
        <f t="shared" si="20"/>
        <v>A XI</v>
      </c>
      <c r="B328" s="49">
        <v>32081</v>
      </c>
      <c r="C328" t="s">
        <v>160</v>
      </c>
      <c r="D328" s="11" t="s">
        <v>151</v>
      </c>
      <c r="E328" s="11" t="s">
        <v>92</v>
      </c>
      <c r="F328" s="4" t="str">
        <f t="shared" si="21"/>
        <v>LOST</v>
      </c>
      <c r="G328" s="4">
        <v>0</v>
      </c>
      <c r="H328" s="4">
        <v>1</v>
      </c>
    </row>
    <row r="329" spans="1:18" x14ac:dyDescent="0.3">
      <c r="A329" t="str">
        <f t="shared" si="20"/>
        <v>A XI</v>
      </c>
      <c r="B329" s="49">
        <v>32095</v>
      </c>
      <c r="C329" t="s">
        <v>53</v>
      </c>
      <c r="D329" s="11" t="s">
        <v>151</v>
      </c>
      <c r="E329" s="11" t="s">
        <v>152</v>
      </c>
      <c r="F329" s="4" t="str">
        <f t="shared" si="21"/>
        <v>DREW</v>
      </c>
      <c r="G329" s="4">
        <v>2</v>
      </c>
      <c r="H329" s="4">
        <v>2</v>
      </c>
      <c r="I329" t="s">
        <v>246</v>
      </c>
      <c r="J329" t="s">
        <v>315</v>
      </c>
    </row>
    <row r="330" spans="1:18" x14ac:dyDescent="0.3">
      <c r="A330" t="str">
        <f t="shared" si="20"/>
        <v>A XI</v>
      </c>
      <c r="B330" s="49">
        <v>32102</v>
      </c>
      <c r="C330" t="s">
        <v>3</v>
      </c>
      <c r="D330" s="11" t="s">
        <v>151</v>
      </c>
      <c r="E330" s="11" t="s">
        <v>92</v>
      </c>
      <c r="F330" s="4" t="str">
        <f t="shared" si="21"/>
        <v>LOST</v>
      </c>
      <c r="G330" s="4">
        <v>2</v>
      </c>
      <c r="H330" s="4">
        <v>3</v>
      </c>
      <c r="I330" t="s">
        <v>228</v>
      </c>
      <c r="J330" t="s">
        <v>285</v>
      </c>
    </row>
    <row r="331" spans="1:18" x14ac:dyDescent="0.3">
      <c r="A331" t="str">
        <f t="shared" si="20"/>
        <v>A XI</v>
      </c>
      <c r="B331" s="49">
        <v>32109</v>
      </c>
      <c r="C331" t="s">
        <v>8</v>
      </c>
      <c r="D331" s="11" t="s">
        <v>151</v>
      </c>
      <c r="E331" s="11" t="s">
        <v>92</v>
      </c>
      <c r="F331" s="4" t="str">
        <f t="shared" si="21"/>
        <v>LOST</v>
      </c>
      <c r="G331" s="4">
        <v>3</v>
      </c>
      <c r="H331" s="4">
        <v>4</v>
      </c>
      <c r="I331" t="s">
        <v>239</v>
      </c>
      <c r="J331" t="s">
        <v>239</v>
      </c>
      <c r="K331" t="s">
        <v>228</v>
      </c>
    </row>
    <row r="332" spans="1:18" x14ac:dyDescent="0.3">
      <c r="A332" t="str">
        <f t="shared" si="20"/>
        <v>A XI</v>
      </c>
      <c r="B332" s="49">
        <v>32116</v>
      </c>
      <c r="C332" t="s">
        <v>29</v>
      </c>
      <c r="D332" s="11" t="s">
        <v>151</v>
      </c>
      <c r="E332" s="11" t="s">
        <v>92</v>
      </c>
      <c r="F332" s="4" t="str">
        <f t="shared" si="21"/>
        <v>WON</v>
      </c>
      <c r="G332" s="4">
        <v>2</v>
      </c>
      <c r="H332" s="4">
        <v>1</v>
      </c>
      <c r="I332" t="s">
        <v>256</v>
      </c>
      <c r="J332" t="s">
        <v>259</v>
      </c>
    </row>
    <row r="333" spans="1:18" x14ac:dyDescent="0.3">
      <c r="A333" t="str">
        <f t="shared" si="20"/>
        <v>A XI</v>
      </c>
      <c r="B333" s="49">
        <v>32151</v>
      </c>
      <c r="C333" t="s">
        <v>29</v>
      </c>
      <c r="D333" s="11" t="s">
        <v>157</v>
      </c>
      <c r="E333" s="11" t="s">
        <v>92</v>
      </c>
      <c r="F333" s="4" t="str">
        <f t="shared" si="21"/>
        <v>WON</v>
      </c>
      <c r="G333" s="4">
        <v>6</v>
      </c>
      <c r="H333" s="4">
        <v>4</v>
      </c>
      <c r="I333" t="s">
        <v>234</v>
      </c>
      <c r="J333" t="s">
        <v>234</v>
      </c>
      <c r="K333" t="s">
        <v>261</v>
      </c>
      <c r="L333" t="s">
        <v>285</v>
      </c>
      <c r="M333" t="s">
        <v>315</v>
      </c>
      <c r="N333" t="s">
        <v>353</v>
      </c>
    </row>
    <row r="334" spans="1:18" x14ac:dyDescent="0.3">
      <c r="A334" t="str">
        <f t="shared" si="20"/>
        <v>A XI</v>
      </c>
      <c r="B334" s="49">
        <v>32158</v>
      </c>
      <c r="C334" t="s">
        <v>8</v>
      </c>
      <c r="D334" s="11" t="s">
        <v>151</v>
      </c>
      <c r="E334" s="11" t="s">
        <v>152</v>
      </c>
      <c r="F334" s="4" t="str">
        <f t="shared" si="21"/>
        <v>WON</v>
      </c>
      <c r="G334" s="4">
        <v>4</v>
      </c>
      <c r="H334" s="4">
        <v>1</v>
      </c>
      <c r="I334" t="s">
        <v>267</v>
      </c>
      <c r="J334" t="s">
        <v>267</v>
      </c>
      <c r="K334" t="s">
        <v>261</v>
      </c>
      <c r="L334" t="s">
        <v>239</v>
      </c>
    </row>
    <row r="335" spans="1:18" x14ac:dyDescent="0.3">
      <c r="A335" t="str">
        <f t="shared" si="20"/>
        <v>A XI</v>
      </c>
      <c r="B335" s="49">
        <v>32179</v>
      </c>
      <c r="C335" t="s">
        <v>12</v>
      </c>
      <c r="D335" s="11" t="s">
        <v>151</v>
      </c>
      <c r="E335" s="11" t="s">
        <v>92</v>
      </c>
      <c r="F335" s="4" t="str">
        <f t="shared" si="21"/>
        <v>LOST</v>
      </c>
      <c r="G335" s="4">
        <v>3</v>
      </c>
      <c r="H335" s="4">
        <v>4</v>
      </c>
      <c r="I335" t="s">
        <v>228</v>
      </c>
      <c r="J335" t="s">
        <v>228</v>
      </c>
      <c r="K335" t="s">
        <v>228</v>
      </c>
    </row>
    <row r="336" spans="1:18" x14ac:dyDescent="0.3">
      <c r="A336" t="str">
        <f t="shared" si="20"/>
        <v>A XI</v>
      </c>
      <c r="B336" s="49">
        <v>32186</v>
      </c>
      <c r="C336" t="s">
        <v>108</v>
      </c>
      <c r="D336" s="11" t="s">
        <v>157</v>
      </c>
      <c r="E336" s="11" t="s">
        <v>92</v>
      </c>
      <c r="F336" s="4" t="str">
        <f t="shared" si="21"/>
        <v>WON</v>
      </c>
      <c r="G336" s="4">
        <v>2</v>
      </c>
      <c r="H336" s="4">
        <v>1</v>
      </c>
      <c r="I336" t="s">
        <v>234</v>
      </c>
      <c r="J336" t="s">
        <v>285</v>
      </c>
    </row>
    <row r="337" spans="1:18" x14ac:dyDescent="0.3">
      <c r="A337" t="str">
        <f t="shared" si="20"/>
        <v>A XI</v>
      </c>
      <c r="B337" s="49">
        <v>32193</v>
      </c>
      <c r="C337" t="s">
        <v>1</v>
      </c>
      <c r="D337" s="11" t="s">
        <v>151</v>
      </c>
      <c r="E337" s="11" t="s">
        <v>152</v>
      </c>
      <c r="F337" s="4" t="str">
        <f t="shared" si="21"/>
        <v>WON</v>
      </c>
      <c r="G337" s="4">
        <v>5</v>
      </c>
      <c r="H337" s="4">
        <v>2</v>
      </c>
      <c r="I337" t="s">
        <v>228</v>
      </c>
      <c r="J337" t="s">
        <v>228</v>
      </c>
      <c r="K337" t="s">
        <v>267</v>
      </c>
      <c r="L337" t="s">
        <v>234</v>
      </c>
      <c r="M337" t="s">
        <v>261</v>
      </c>
    </row>
    <row r="338" spans="1:18" x14ac:dyDescent="0.3">
      <c r="A338" t="str">
        <f t="shared" si="20"/>
        <v>A XI</v>
      </c>
      <c r="B338" s="49">
        <v>32200</v>
      </c>
      <c r="C338" t="s">
        <v>53</v>
      </c>
      <c r="D338" s="11" t="s">
        <v>151</v>
      </c>
      <c r="E338" s="11" t="s">
        <v>92</v>
      </c>
      <c r="F338" s="4" t="str">
        <f t="shared" si="21"/>
        <v>DREW</v>
      </c>
      <c r="G338" s="4">
        <v>5</v>
      </c>
      <c r="H338" s="4">
        <v>5</v>
      </c>
      <c r="I338" t="s">
        <v>239</v>
      </c>
      <c r="J338" t="s">
        <v>315</v>
      </c>
      <c r="K338" t="s">
        <v>354</v>
      </c>
      <c r="L338" t="s">
        <v>261</v>
      </c>
      <c r="M338" t="s">
        <v>237</v>
      </c>
    </row>
    <row r="339" spans="1:18" x14ac:dyDescent="0.3">
      <c r="A339" t="str">
        <f t="shared" si="20"/>
        <v>A XI</v>
      </c>
      <c r="B339" s="49">
        <v>32207</v>
      </c>
      <c r="C339" t="s">
        <v>29</v>
      </c>
      <c r="D339" s="11" t="s">
        <v>151</v>
      </c>
      <c r="E339" s="11" t="s">
        <v>152</v>
      </c>
      <c r="F339" s="4" t="str">
        <f t="shared" si="21"/>
        <v>WON</v>
      </c>
      <c r="G339" s="4">
        <v>2</v>
      </c>
      <c r="H339" s="4">
        <v>1</v>
      </c>
      <c r="I339" t="s">
        <v>239</v>
      </c>
      <c r="J339" t="s">
        <v>285</v>
      </c>
    </row>
    <row r="340" spans="1:18" x14ac:dyDescent="0.3">
      <c r="A340" t="str">
        <f t="shared" si="20"/>
        <v>A XI</v>
      </c>
      <c r="B340" s="49">
        <v>32214</v>
      </c>
      <c r="C340" t="s">
        <v>22</v>
      </c>
      <c r="D340" s="11" t="s">
        <v>157</v>
      </c>
      <c r="E340" s="11" t="s">
        <v>152</v>
      </c>
      <c r="F340" s="4" t="str">
        <f t="shared" si="21"/>
        <v>WON</v>
      </c>
      <c r="G340" s="4">
        <v>4</v>
      </c>
      <c r="H340" s="4">
        <v>1</v>
      </c>
      <c r="I340" t="s">
        <v>267</v>
      </c>
      <c r="J340" t="s">
        <v>267</v>
      </c>
      <c r="K340" t="s">
        <v>267</v>
      </c>
      <c r="L340" t="s">
        <v>355</v>
      </c>
    </row>
    <row r="341" spans="1:18" x14ac:dyDescent="0.3">
      <c r="A341" t="str">
        <f t="shared" si="20"/>
        <v>A XI</v>
      </c>
      <c r="B341" s="49">
        <v>32221</v>
      </c>
      <c r="C341" t="s">
        <v>172</v>
      </c>
      <c r="D341" s="11" t="s">
        <v>157</v>
      </c>
      <c r="E341" s="11" t="s">
        <v>92</v>
      </c>
      <c r="F341" s="4" t="str">
        <f t="shared" si="21"/>
        <v>WON</v>
      </c>
      <c r="G341" s="4">
        <v>3</v>
      </c>
      <c r="H341" s="4">
        <v>1</v>
      </c>
      <c r="I341" t="s">
        <v>285</v>
      </c>
      <c r="J341" t="s">
        <v>239</v>
      </c>
      <c r="K341" t="s">
        <v>355</v>
      </c>
    </row>
    <row r="342" spans="1:18" x14ac:dyDescent="0.3">
      <c r="A342" t="str">
        <f t="shared" si="20"/>
        <v>A XI</v>
      </c>
      <c r="B342" s="49">
        <v>32228</v>
      </c>
      <c r="C342" t="s">
        <v>12</v>
      </c>
      <c r="D342" s="11" t="s">
        <v>151</v>
      </c>
      <c r="E342" s="11" t="s">
        <v>152</v>
      </c>
      <c r="F342" s="4" t="str">
        <f t="shared" si="21"/>
        <v>DREW</v>
      </c>
      <c r="G342" s="4">
        <v>2</v>
      </c>
      <c r="H342" s="4">
        <v>2</v>
      </c>
      <c r="I342" t="s">
        <v>355</v>
      </c>
      <c r="J342" t="s">
        <v>239</v>
      </c>
    </row>
    <row r="343" spans="1:18" x14ac:dyDescent="0.3">
      <c r="A343" t="str">
        <f t="shared" si="20"/>
        <v>A XI</v>
      </c>
      <c r="B343" s="49">
        <v>32244</v>
      </c>
      <c r="C343" t="s">
        <v>52</v>
      </c>
      <c r="D343" s="11" t="s">
        <v>151</v>
      </c>
      <c r="E343" s="11" t="s">
        <v>152</v>
      </c>
      <c r="F343" s="4" t="str">
        <f t="shared" si="21"/>
        <v>LOST</v>
      </c>
      <c r="G343" s="4">
        <v>0</v>
      </c>
      <c r="H343" s="4">
        <v>4</v>
      </c>
    </row>
    <row r="344" spans="1:18" x14ac:dyDescent="0.3">
      <c r="A344" t="str">
        <f t="shared" si="20"/>
        <v>A XI</v>
      </c>
      <c r="B344" s="49">
        <v>32249</v>
      </c>
      <c r="C344" t="s">
        <v>59</v>
      </c>
      <c r="D344" s="11" t="s">
        <v>151</v>
      </c>
      <c r="E344" s="11" t="s">
        <v>92</v>
      </c>
      <c r="F344" s="4" t="str">
        <f t="shared" si="21"/>
        <v>DREW</v>
      </c>
      <c r="G344" s="4">
        <v>0</v>
      </c>
      <c r="H344" s="4">
        <v>0</v>
      </c>
    </row>
    <row r="345" spans="1:18" x14ac:dyDescent="0.3">
      <c r="A345" t="str">
        <f t="shared" si="20"/>
        <v>A XI</v>
      </c>
      <c r="B345" s="49">
        <v>32256</v>
      </c>
      <c r="C345" t="s">
        <v>52</v>
      </c>
      <c r="D345" s="11" t="s">
        <v>151</v>
      </c>
      <c r="E345" s="11" t="s">
        <v>92</v>
      </c>
      <c r="F345" s="4" t="str">
        <f t="shared" si="21"/>
        <v>LOST</v>
      </c>
      <c r="G345" s="4">
        <v>1</v>
      </c>
      <c r="H345" s="4">
        <v>2</v>
      </c>
      <c r="I345" t="s">
        <v>251</v>
      </c>
    </row>
    <row r="346" spans="1:18" x14ac:dyDescent="0.3">
      <c r="B346" s="64" t="s">
        <v>101</v>
      </c>
      <c r="C346" s="65"/>
      <c r="D346" s="65"/>
      <c r="E346" s="65"/>
      <c r="F346" s="65"/>
      <c r="G346" s="65"/>
      <c r="H346" s="66"/>
    </row>
    <row r="347" spans="1:18" x14ac:dyDescent="0.3">
      <c r="B347" s="50" t="s">
        <v>86</v>
      </c>
      <c r="C347" s="6" t="s">
        <v>87</v>
      </c>
      <c r="D347" s="6" t="s">
        <v>88</v>
      </c>
      <c r="E347" s="7" t="s">
        <v>89</v>
      </c>
      <c r="F347" s="7" t="s">
        <v>90</v>
      </c>
      <c r="G347" s="8" t="s">
        <v>91</v>
      </c>
      <c r="H347" s="8" t="s">
        <v>92</v>
      </c>
      <c r="I347" s="70" t="s">
        <v>394</v>
      </c>
      <c r="J347" s="70"/>
      <c r="K347" s="70"/>
      <c r="L347" s="70"/>
      <c r="M347" s="70"/>
      <c r="N347" s="70"/>
      <c r="O347" s="70"/>
      <c r="P347" s="70"/>
      <c r="Q347" s="70"/>
      <c r="R347" s="70"/>
    </row>
    <row r="348" spans="1:18" x14ac:dyDescent="0.3">
      <c r="A348" t="str">
        <f t="shared" ref="A348:A366" si="22">$B$346</f>
        <v>B XI</v>
      </c>
      <c r="B348" s="49">
        <v>32036</v>
      </c>
      <c r="C348" t="s">
        <v>173</v>
      </c>
      <c r="D348" s="11" t="s">
        <v>150</v>
      </c>
      <c r="E348" s="11" t="s">
        <v>152</v>
      </c>
      <c r="F348" s="4" t="str">
        <f t="shared" ref="F348:F366" si="23">IF(G348&gt;H348,"WON",IF(H348&gt;G348,"LOST","DREW"))</f>
        <v>WON</v>
      </c>
      <c r="G348" s="4">
        <v>2</v>
      </c>
      <c r="H348" s="4">
        <v>0</v>
      </c>
      <c r="I348" t="s">
        <v>285</v>
      </c>
      <c r="J348" t="s">
        <v>228</v>
      </c>
    </row>
    <row r="349" spans="1:18" x14ac:dyDescent="0.3">
      <c r="A349" t="str">
        <f t="shared" si="22"/>
        <v>B XI</v>
      </c>
      <c r="B349" s="49">
        <v>32053</v>
      </c>
      <c r="C349" t="s">
        <v>19</v>
      </c>
      <c r="D349" s="11" t="s">
        <v>151</v>
      </c>
      <c r="E349" s="11" t="s">
        <v>152</v>
      </c>
      <c r="F349" s="4" t="str">
        <f t="shared" si="23"/>
        <v>DREW</v>
      </c>
      <c r="G349" s="4">
        <v>2</v>
      </c>
      <c r="H349" s="4">
        <v>2</v>
      </c>
      <c r="I349" t="s">
        <v>292</v>
      </c>
      <c r="J349" t="s">
        <v>356</v>
      </c>
    </row>
    <row r="350" spans="1:18" x14ac:dyDescent="0.3">
      <c r="A350" t="str">
        <f t="shared" si="22"/>
        <v>B XI</v>
      </c>
      <c r="B350" s="49">
        <v>32067</v>
      </c>
      <c r="C350" t="s">
        <v>52</v>
      </c>
      <c r="D350" s="11" t="s">
        <v>151</v>
      </c>
      <c r="E350" s="11" t="s">
        <v>92</v>
      </c>
      <c r="F350" s="4" t="str">
        <f t="shared" si="23"/>
        <v>LOST</v>
      </c>
      <c r="G350" s="4">
        <v>0</v>
      </c>
      <c r="H350" s="4">
        <v>2</v>
      </c>
    </row>
    <row r="351" spans="1:18" x14ac:dyDescent="0.3">
      <c r="A351" t="str">
        <f t="shared" si="22"/>
        <v>B XI</v>
      </c>
      <c r="B351" s="49">
        <v>32081</v>
      </c>
      <c r="C351" t="s">
        <v>52</v>
      </c>
      <c r="D351" s="11" t="s">
        <v>151</v>
      </c>
      <c r="E351" s="11" t="s">
        <v>152</v>
      </c>
      <c r="F351" s="4" t="str">
        <f t="shared" si="23"/>
        <v>LOST</v>
      </c>
      <c r="G351" s="4">
        <v>0</v>
      </c>
      <c r="H351" s="4">
        <v>6</v>
      </c>
    </row>
    <row r="352" spans="1:18" x14ac:dyDescent="0.3">
      <c r="A352" t="str">
        <f t="shared" si="22"/>
        <v>B XI</v>
      </c>
      <c r="B352" s="49">
        <v>32088</v>
      </c>
      <c r="C352" t="s">
        <v>18</v>
      </c>
      <c r="D352" s="11" t="s">
        <v>151</v>
      </c>
      <c r="E352" s="11" t="s">
        <v>92</v>
      </c>
      <c r="F352" s="4" t="str">
        <f t="shared" si="23"/>
        <v>LOST</v>
      </c>
      <c r="G352" s="4">
        <v>1</v>
      </c>
      <c r="H352" s="4">
        <v>4</v>
      </c>
      <c r="I352" t="s">
        <v>240</v>
      </c>
    </row>
    <row r="353" spans="1:18" x14ac:dyDescent="0.3">
      <c r="A353" t="str">
        <f t="shared" si="22"/>
        <v>B XI</v>
      </c>
      <c r="B353" s="49">
        <v>32095</v>
      </c>
      <c r="C353" t="s">
        <v>174</v>
      </c>
      <c r="D353" s="11" t="s">
        <v>157</v>
      </c>
      <c r="E353" s="11" t="s">
        <v>152</v>
      </c>
      <c r="F353" s="4" t="str">
        <f t="shared" si="23"/>
        <v>LOST</v>
      </c>
      <c r="G353" s="4">
        <v>1</v>
      </c>
      <c r="H353" s="4">
        <v>2</v>
      </c>
      <c r="I353" t="s">
        <v>267</v>
      </c>
    </row>
    <row r="354" spans="1:18" x14ac:dyDescent="0.3">
      <c r="A354" t="str">
        <f t="shared" si="22"/>
        <v>B XI</v>
      </c>
      <c r="B354" s="49">
        <v>32102</v>
      </c>
      <c r="C354" t="s">
        <v>4</v>
      </c>
      <c r="D354" s="11" t="s">
        <v>151</v>
      </c>
      <c r="E354" s="11" t="s">
        <v>152</v>
      </c>
      <c r="F354" s="4" t="str">
        <f t="shared" si="23"/>
        <v>WON</v>
      </c>
      <c r="G354" s="4">
        <v>5</v>
      </c>
      <c r="H354" s="4">
        <v>0</v>
      </c>
      <c r="I354" t="s">
        <v>357</v>
      </c>
      <c r="J354" t="s">
        <v>330</v>
      </c>
      <c r="K354" t="s">
        <v>277</v>
      </c>
      <c r="L354" t="s">
        <v>267</v>
      </c>
      <c r="M354" t="s">
        <v>358</v>
      </c>
    </row>
    <row r="355" spans="1:18" x14ac:dyDescent="0.3">
      <c r="A355" t="str">
        <f t="shared" si="22"/>
        <v>B XI</v>
      </c>
      <c r="B355" s="49">
        <v>32109</v>
      </c>
      <c r="C355" t="s">
        <v>51</v>
      </c>
      <c r="D355" s="11" t="s">
        <v>151</v>
      </c>
      <c r="E355" s="11" t="s">
        <v>92</v>
      </c>
      <c r="F355" s="4" t="str">
        <f t="shared" si="23"/>
        <v>LOST</v>
      </c>
      <c r="G355" s="4">
        <v>0</v>
      </c>
      <c r="H355" s="4">
        <v>1</v>
      </c>
    </row>
    <row r="356" spans="1:18" x14ac:dyDescent="0.3">
      <c r="A356" t="str">
        <f t="shared" si="22"/>
        <v>B XI</v>
      </c>
      <c r="B356" s="49">
        <v>32123</v>
      </c>
      <c r="C356" t="s">
        <v>63</v>
      </c>
      <c r="D356" s="11" t="s">
        <v>151</v>
      </c>
      <c r="E356" s="11" t="s">
        <v>152</v>
      </c>
      <c r="F356" s="4" t="str">
        <f t="shared" si="23"/>
        <v>WON</v>
      </c>
      <c r="G356" s="4">
        <v>9</v>
      </c>
      <c r="H356" s="4">
        <v>0</v>
      </c>
      <c r="I356" t="s">
        <v>277</v>
      </c>
      <c r="J356" t="s">
        <v>277</v>
      </c>
      <c r="K356" t="s">
        <v>277</v>
      </c>
      <c r="L356" t="s">
        <v>277</v>
      </c>
      <c r="M356" t="s">
        <v>256</v>
      </c>
      <c r="N356" t="s">
        <v>256</v>
      </c>
      <c r="O356" t="s">
        <v>256</v>
      </c>
      <c r="P356" t="s">
        <v>330</v>
      </c>
      <c r="Q356" t="s">
        <v>359</v>
      </c>
    </row>
    <row r="357" spans="1:18" x14ac:dyDescent="0.3">
      <c r="A357" t="str">
        <f t="shared" si="22"/>
        <v>B XI</v>
      </c>
      <c r="B357" s="49">
        <v>32130</v>
      </c>
      <c r="C357" t="s">
        <v>25</v>
      </c>
      <c r="D357" s="11" t="s">
        <v>151</v>
      </c>
      <c r="E357" s="11" t="s">
        <v>92</v>
      </c>
      <c r="F357" s="4" t="str">
        <f t="shared" si="23"/>
        <v>WON</v>
      </c>
      <c r="G357" s="4">
        <v>1</v>
      </c>
      <c r="H357" s="4">
        <v>0</v>
      </c>
      <c r="I357" t="s">
        <v>267</v>
      </c>
    </row>
    <row r="358" spans="1:18" x14ac:dyDescent="0.3">
      <c r="A358" t="str">
        <f t="shared" si="22"/>
        <v>B XI</v>
      </c>
      <c r="B358" s="49">
        <v>32151</v>
      </c>
      <c r="C358" t="s">
        <v>18</v>
      </c>
      <c r="D358" s="11" t="s">
        <v>151</v>
      </c>
      <c r="E358" s="11" t="s">
        <v>152</v>
      </c>
      <c r="F358" s="4" t="str">
        <f t="shared" si="23"/>
        <v>LOST</v>
      </c>
      <c r="G358" s="4">
        <v>0</v>
      </c>
      <c r="H358" s="4">
        <v>2</v>
      </c>
    </row>
    <row r="359" spans="1:18" x14ac:dyDescent="0.3">
      <c r="A359" t="str">
        <f t="shared" si="22"/>
        <v>B XI</v>
      </c>
      <c r="B359" s="49">
        <v>32158</v>
      </c>
      <c r="C359" t="s">
        <v>19</v>
      </c>
      <c r="D359" s="11" t="s">
        <v>151</v>
      </c>
      <c r="E359" s="11" t="s">
        <v>92</v>
      </c>
      <c r="F359" s="4" t="str">
        <f t="shared" si="23"/>
        <v>LOST</v>
      </c>
      <c r="G359" s="4">
        <v>1</v>
      </c>
      <c r="H359" s="4">
        <v>3</v>
      </c>
      <c r="I359" t="s">
        <v>296</v>
      </c>
    </row>
    <row r="360" spans="1:18" x14ac:dyDescent="0.3">
      <c r="A360" t="str">
        <f t="shared" si="22"/>
        <v>B XI</v>
      </c>
      <c r="B360" s="49">
        <v>32186</v>
      </c>
      <c r="C360" t="s">
        <v>107</v>
      </c>
      <c r="D360" s="11" t="s">
        <v>151</v>
      </c>
      <c r="E360" s="11" t="s">
        <v>152</v>
      </c>
      <c r="F360" s="4" t="str">
        <f t="shared" si="23"/>
        <v>LOST</v>
      </c>
      <c r="G360" s="4">
        <v>1</v>
      </c>
      <c r="H360" s="4">
        <v>3</v>
      </c>
      <c r="I360" t="s">
        <v>360</v>
      </c>
    </row>
    <row r="361" spans="1:18" x14ac:dyDescent="0.3">
      <c r="A361" t="str">
        <f t="shared" si="22"/>
        <v>B XI</v>
      </c>
      <c r="B361" s="49">
        <v>32200</v>
      </c>
      <c r="C361" t="s">
        <v>51</v>
      </c>
      <c r="D361" s="11" t="s">
        <v>151</v>
      </c>
      <c r="E361" s="11" t="s">
        <v>152</v>
      </c>
      <c r="F361" s="4" t="str">
        <f t="shared" si="23"/>
        <v>DREW</v>
      </c>
      <c r="G361" s="4">
        <v>2</v>
      </c>
      <c r="H361" s="4">
        <v>2</v>
      </c>
      <c r="I361" t="s">
        <v>256</v>
      </c>
      <c r="J361" t="s">
        <v>359</v>
      </c>
    </row>
    <row r="362" spans="1:18" x14ac:dyDescent="0.3">
      <c r="A362" t="str">
        <f t="shared" si="22"/>
        <v>B XI</v>
      </c>
      <c r="B362" s="49">
        <v>32207</v>
      </c>
      <c r="C362" t="s">
        <v>4</v>
      </c>
      <c r="D362" s="11" t="s">
        <v>151</v>
      </c>
      <c r="E362" s="11" t="s">
        <v>92</v>
      </c>
      <c r="F362" s="4" t="str">
        <f t="shared" si="23"/>
        <v>WON</v>
      </c>
      <c r="G362" s="4">
        <v>3</v>
      </c>
      <c r="H362" s="4">
        <v>2</v>
      </c>
      <c r="I362" t="s">
        <v>259</v>
      </c>
      <c r="J362" t="s">
        <v>259</v>
      </c>
      <c r="K362" t="s">
        <v>361</v>
      </c>
    </row>
    <row r="363" spans="1:18" x14ac:dyDescent="0.3">
      <c r="A363" t="str">
        <f t="shared" si="22"/>
        <v>B XI</v>
      </c>
      <c r="B363" s="49">
        <v>32214</v>
      </c>
      <c r="C363" t="s">
        <v>25</v>
      </c>
      <c r="D363" s="11" t="s">
        <v>151</v>
      </c>
      <c r="E363" s="11" t="s">
        <v>152</v>
      </c>
      <c r="F363" s="4" t="str">
        <f t="shared" si="23"/>
        <v>WON</v>
      </c>
      <c r="G363" s="4">
        <v>3</v>
      </c>
      <c r="H363" s="4">
        <v>2</v>
      </c>
      <c r="I363" t="s">
        <v>259</v>
      </c>
      <c r="J363" t="s">
        <v>259</v>
      </c>
      <c r="K363" t="s">
        <v>244</v>
      </c>
    </row>
    <row r="364" spans="1:18" x14ac:dyDescent="0.3">
      <c r="A364" t="str">
        <f t="shared" si="22"/>
        <v>B XI</v>
      </c>
      <c r="B364" s="49">
        <v>32221</v>
      </c>
      <c r="C364" t="s">
        <v>107</v>
      </c>
      <c r="D364" s="11" t="s">
        <v>151</v>
      </c>
      <c r="E364" s="11" t="s">
        <v>92</v>
      </c>
      <c r="F364" s="4" t="str">
        <f t="shared" si="23"/>
        <v>LOST</v>
      </c>
      <c r="G364" s="4">
        <v>1</v>
      </c>
      <c r="H364" s="4">
        <v>3</v>
      </c>
      <c r="I364" t="s">
        <v>220</v>
      </c>
    </row>
    <row r="365" spans="1:18" x14ac:dyDescent="0.3">
      <c r="A365" t="str">
        <f t="shared" si="22"/>
        <v>B XI</v>
      </c>
      <c r="B365" s="49">
        <v>32228</v>
      </c>
      <c r="C365" t="s">
        <v>9</v>
      </c>
      <c r="D365" s="11" t="s">
        <v>151</v>
      </c>
      <c r="E365" s="11" t="s">
        <v>152</v>
      </c>
      <c r="F365" s="4" t="str">
        <f t="shared" si="23"/>
        <v>LOST</v>
      </c>
      <c r="G365" s="4">
        <v>3</v>
      </c>
      <c r="H365" s="4">
        <v>8</v>
      </c>
      <c r="I365" t="s">
        <v>362</v>
      </c>
      <c r="J365" t="s">
        <v>362</v>
      </c>
      <c r="K365" t="s">
        <v>244</v>
      </c>
    </row>
    <row r="366" spans="1:18" x14ac:dyDescent="0.3">
      <c r="A366" t="str">
        <f t="shared" si="22"/>
        <v>B XI</v>
      </c>
      <c r="B366" s="49">
        <v>32256</v>
      </c>
      <c r="C366" t="s">
        <v>9</v>
      </c>
      <c r="D366" s="11" t="s">
        <v>151</v>
      </c>
      <c r="E366" s="11" t="s">
        <v>92</v>
      </c>
      <c r="F366" s="4" t="str">
        <f t="shared" si="23"/>
        <v>LOST</v>
      </c>
      <c r="G366" s="4">
        <v>0</v>
      </c>
      <c r="H366" s="4">
        <v>4</v>
      </c>
    </row>
    <row r="367" spans="1:18" x14ac:dyDescent="0.3">
      <c r="B367" s="64" t="s">
        <v>102</v>
      </c>
      <c r="C367" s="65"/>
      <c r="D367" s="65"/>
      <c r="E367" s="65"/>
      <c r="F367" s="65"/>
      <c r="G367" s="65"/>
      <c r="H367" s="66"/>
    </row>
    <row r="368" spans="1:18" x14ac:dyDescent="0.3">
      <c r="B368" s="50" t="s">
        <v>86</v>
      </c>
      <c r="C368" s="6" t="s">
        <v>87</v>
      </c>
      <c r="D368" s="6" t="s">
        <v>88</v>
      </c>
      <c r="E368" s="7" t="s">
        <v>89</v>
      </c>
      <c r="F368" s="7" t="s">
        <v>90</v>
      </c>
      <c r="G368" s="8" t="s">
        <v>91</v>
      </c>
      <c r="H368" s="8" t="s">
        <v>92</v>
      </c>
      <c r="I368" s="70" t="s">
        <v>394</v>
      </c>
      <c r="J368" s="70"/>
      <c r="K368" s="70"/>
      <c r="L368" s="70"/>
      <c r="M368" s="70"/>
      <c r="N368" s="70"/>
      <c r="O368" s="70"/>
      <c r="P368" s="70"/>
      <c r="Q368" s="70"/>
      <c r="R368" s="70"/>
    </row>
    <row r="369" spans="1:17" x14ac:dyDescent="0.3">
      <c r="A369" t="str">
        <f t="shared" ref="A369:A391" si="24">$B$367</f>
        <v>C XI</v>
      </c>
      <c r="B369" s="49">
        <v>32037</v>
      </c>
      <c r="C369" t="s">
        <v>17</v>
      </c>
      <c r="D369" s="11" t="s">
        <v>150</v>
      </c>
      <c r="E369" s="11" t="s">
        <v>152</v>
      </c>
      <c r="F369" s="4" t="str">
        <f t="shared" ref="F369:F391" si="25">IF(G369&gt;H369,"WON",IF(H369&gt;G369,"LOST","DREW"))</f>
        <v>LOST</v>
      </c>
      <c r="G369" s="4">
        <v>0</v>
      </c>
      <c r="H369" s="4">
        <v>1</v>
      </c>
    </row>
    <row r="370" spans="1:17" x14ac:dyDescent="0.3">
      <c r="A370" t="str">
        <f t="shared" si="24"/>
        <v>C XI</v>
      </c>
      <c r="B370" s="49">
        <v>32039</v>
      </c>
      <c r="C370" t="s">
        <v>52</v>
      </c>
      <c r="D370" s="11" t="s">
        <v>151</v>
      </c>
      <c r="E370" s="11" t="s">
        <v>92</v>
      </c>
      <c r="F370" s="4" t="str">
        <f t="shared" si="25"/>
        <v>WON</v>
      </c>
      <c r="G370" s="4">
        <v>2</v>
      </c>
      <c r="H370" s="4">
        <v>1</v>
      </c>
      <c r="I370" t="s">
        <v>363</v>
      </c>
      <c r="J370" t="s">
        <v>361</v>
      </c>
    </row>
    <row r="371" spans="1:17" x14ac:dyDescent="0.3">
      <c r="A371" t="str">
        <f t="shared" si="24"/>
        <v>C XI</v>
      </c>
      <c r="B371" s="49">
        <v>32046</v>
      </c>
      <c r="C371" t="s">
        <v>108</v>
      </c>
      <c r="D371" s="11" t="s">
        <v>151</v>
      </c>
      <c r="E371" s="11" t="s">
        <v>152</v>
      </c>
      <c r="F371" s="4" t="str">
        <f t="shared" si="25"/>
        <v>WON</v>
      </c>
      <c r="G371" s="4">
        <v>3</v>
      </c>
      <c r="H371" s="4">
        <v>0</v>
      </c>
      <c r="I371" t="s">
        <v>364</v>
      </c>
      <c r="J371" t="s">
        <v>364</v>
      </c>
      <c r="K371" t="s">
        <v>363</v>
      </c>
    </row>
    <row r="372" spans="1:17" x14ac:dyDescent="0.3">
      <c r="A372" t="str">
        <f t="shared" si="24"/>
        <v>C XI</v>
      </c>
      <c r="B372" s="49">
        <v>32060</v>
      </c>
      <c r="C372" t="s">
        <v>59</v>
      </c>
      <c r="D372" s="11" t="s">
        <v>151</v>
      </c>
      <c r="E372" s="11" t="s">
        <v>92</v>
      </c>
      <c r="F372" s="4" t="str">
        <f t="shared" si="25"/>
        <v>WON</v>
      </c>
      <c r="G372" s="4">
        <v>8</v>
      </c>
      <c r="H372" s="4">
        <v>0</v>
      </c>
      <c r="I372" t="s">
        <v>367</v>
      </c>
      <c r="J372" t="s">
        <v>367</v>
      </c>
      <c r="K372" t="s">
        <v>367</v>
      </c>
      <c r="L372" t="s">
        <v>363</v>
      </c>
      <c r="M372" t="s">
        <v>363</v>
      </c>
      <c r="N372" t="s">
        <v>364</v>
      </c>
      <c r="O372" t="s">
        <v>365</v>
      </c>
      <c r="P372" t="s">
        <v>281</v>
      </c>
    </row>
    <row r="373" spans="1:17" x14ac:dyDescent="0.3">
      <c r="A373" t="str">
        <f t="shared" si="24"/>
        <v>C XI</v>
      </c>
      <c r="B373" s="49">
        <v>32074</v>
      </c>
      <c r="C373" t="s">
        <v>111</v>
      </c>
      <c r="D373" s="11" t="s">
        <v>151</v>
      </c>
      <c r="E373" s="11" t="s">
        <v>92</v>
      </c>
      <c r="F373" s="4" t="str">
        <f t="shared" si="25"/>
        <v>LOST</v>
      </c>
      <c r="G373" s="4">
        <v>0</v>
      </c>
      <c r="H373" s="4">
        <v>2</v>
      </c>
    </row>
    <row r="374" spans="1:17" x14ac:dyDescent="0.3">
      <c r="A374" t="str">
        <f t="shared" si="24"/>
        <v>C XI</v>
      </c>
      <c r="B374" s="49">
        <v>32081</v>
      </c>
      <c r="C374" t="s">
        <v>18</v>
      </c>
      <c r="D374" s="11" t="s">
        <v>157</v>
      </c>
      <c r="E374" s="11" t="s">
        <v>92</v>
      </c>
      <c r="F374" s="4" t="str">
        <f t="shared" si="25"/>
        <v>LOST</v>
      </c>
      <c r="G374" s="4">
        <v>1</v>
      </c>
      <c r="H374" s="4">
        <v>2</v>
      </c>
      <c r="I374" t="s">
        <v>366</v>
      </c>
    </row>
    <row r="375" spans="1:17" x14ac:dyDescent="0.3">
      <c r="A375" t="str">
        <f t="shared" si="24"/>
        <v>C XI</v>
      </c>
      <c r="B375" s="49">
        <v>32088</v>
      </c>
      <c r="C375" t="s">
        <v>110</v>
      </c>
      <c r="D375" s="11" t="s">
        <v>151</v>
      </c>
      <c r="E375" s="11" t="s">
        <v>152</v>
      </c>
      <c r="F375" s="4" t="str">
        <f t="shared" si="25"/>
        <v>WON</v>
      </c>
      <c r="G375" s="4">
        <v>9</v>
      </c>
      <c r="H375" s="4">
        <v>1</v>
      </c>
      <c r="I375" t="s">
        <v>369</v>
      </c>
      <c r="J375" t="s">
        <v>369</v>
      </c>
      <c r="K375" t="s">
        <v>369</v>
      </c>
      <c r="L375" t="s">
        <v>367</v>
      </c>
      <c r="M375" t="s">
        <v>367</v>
      </c>
      <c r="N375" t="s">
        <v>368</v>
      </c>
      <c r="O375" t="s">
        <v>364</v>
      </c>
      <c r="P375" t="s">
        <v>296</v>
      </c>
      <c r="Q375" t="s">
        <v>365</v>
      </c>
    </row>
    <row r="376" spans="1:17" x14ac:dyDescent="0.3">
      <c r="A376" t="str">
        <f t="shared" si="24"/>
        <v>C XI</v>
      </c>
      <c r="B376" s="49">
        <v>32095</v>
      </c>
      <c r="C376" t="s">
        <v>5</v>
      </c>
      <c r="D376" s="11" t="s">
        <v>157</v>
      </c>
      <c r="E376" s="11" t="s">
        <v>152</v>
      </c>
      <c r="F376" s="4" t="str">
        <f t="shared" si="25"/>
        <v>LOST</v>
      </c>
      <c r="G376" s="4">
        <v>0</v>
      </c>
      <c r="H376" s="4">
        <v>5</v>
      </c>
    </row>
    <row r="377" spans="1:17" x14ac:dyDescent="0.3">
      <c r="A377" t="str">
        <f t="shared" si="24"/>
        <v>C XI</v>
      </c>
      <c r="B377" s="49">
        <v>32109</v>
      </c>
      <c r="C377" t="s">
        <v>59</v>
      </c>
      <c r="D377" s="11" t="s">
        <v>151</v>
      </c>
      <c r="E377" s="11" t="s">
        <v>152</v>
      </c>
      <c r="F377" s="4" t="str">
        <f t="shared" si="25"/>
        <v>DREW</v>
      </c>
      <c r="G377" s="4">
        <v>2</v>
      </c>
      <c r="H377" s="4">
        <v>2</v>
      </c>
      <c r="I377" t="s">
        <v>274</v>
      </c>
      <c r="J377" t="s">
        <v>246</v>
      </c>
    </row>
    <row r="378" spans="1:17" x14ac:dyDescent="0.3">
      <c r="A378" t="str">
        <f t="shared" si="24"/>
        <v>C XI</v>
      </c>
      <c r="B378" s="49">
        <v>32123</v>
      </c>
      <c r="C378" t="s">
        <v>1</v>
      </c>
      <c r="D378" s="11" t="s">
        <v>151</v>
      </c>
      <c r="E378" s="11" t="s">
        <v>92</v>
      </c>
      <c r="F378" s="4" t="str">
        <f t="shared" si="25"/>
        <v>WON</v>
      </c>
      <c r="G378" s="4">
        <v>4</v>
      </c>
      <c r="H378" s="4">
        <v>1</v>
      </c>
      <c r="I378" t="s">
        <v>367</v>
      </c>
      <c r="J378" t="s">
        <v>367</v>
      </c>
      <c r="K378" t="s">
        <v>274</v>
      </c>
      <c r="L378" t="s">
        <v>296</v>
      </c>
    </row>
    <row r="379" spans="1:17" x14ac:dyDescent="0.3">
      <c r="A379" t="str">
        <f t="shared" si="24"/>
        <v>C XI</v>
      </c>
      <c r="B379" s="49">
        <v>32130</v>
      </c>
      <c r="C379" t="s">
        <v>22</v>
      </c>
      <c r="D379" s="11" t="s">
        <v>151</v>
      </c>
      <c r="E379" s="11" t="s">
        <v>152</v>
      </c>
      <c r="F379" s="4" t="str">
        <f t="shared" si="25"/>
        <v>DREW</v>
      </c>
      <c r="G379" s="4">
        <v>1</v>
      </c>
      <c r="H379" s="4">
        <v>1</v>
      </c>
      <c r="I379" t="s">
        <v>296</v>
      </c>
    </row>
    <row r="380" spans="1:17" x14ac:dyDescent="0.3">
      <c r="A380" t="str">
        <f t="shared" si="24"/>
        <v>C XI</v>
      </c>
      <c r="B380" s="49">
        <v>32151</v>
      </c>
      <c r="C380" t="s">
        <v>12</v>
      </c>
      <c r="D380" s="11" t="s">
        <v>151</v>
      </c>
      <c r="E380" s="11" t="s">
        <v>92</v>
      </c>
      <c r="F380" s="4" t="str">
        <f t="shared" si="25"/>
        <v>LOST</v>
      </c>
      <c r="G380" s="4">
        <v>1</v>
      </c>
      <c r="H380" s="4">
        <v>2</v>
      </c>
      <c r="I380" t="s">
        <v>367</v>
      </c>
    </row>
    <row r="381" spans="1:17" x14ac:dyDescent="0.3">
      <c r="A381" t="str">
        <f t="shared" si="24"/>
        <v>C XI</v>
      </c>
      <c r="B381" s="49">
        <v>32158</v>
      </c>
      <c r="C381" t="s">
        <v>22</v>
      </c>
      <c r="D381" s="11" t="s">
        <v>151</v>
      </c>
      <c r="E381" s="11" t="s">
        <v>92</v>
      </c>
      <c r="F381" s="4" t="str">
        <f t="shared" si="25"/>
        <v>LOST</v>
      </c>
      <c r="G381" s="4">
        <v>1</v>
      </c>
      <c r="H381" s="4">
        <v>5</v>
      </c>
      <c r="I381" t="s">
        <v>369</v>
      </c>
    </row>
    <row r="382" spans="1:17" x14ac:dyDescent="0.3">
      <c r="A382" t="str">
        <f t="shared" si="24"/>
        <v>C XI</v>
      </c>
      <c r="B382" s="49">
        <v>32165</v>
      </c>
      <c r="C382" t="s">
        <v>175</v>
      </c>
      <c r="D382" s="11" t="s">
        <v>151</v>
      </c>
      <c r="E382" s="11" t="s">
        <v>92</v>
      </c>
      <c r="F382" s="4" t="str">
        <f t="shared" si="25"/>
        <v>LOST</v>
      </c>
      <c r="G382" s="4">
        <v>1</v>
      </c>
      <c r="H382" s="4">
        <v>2</v>
      </c>
      <c r="I382" t="s">
        <v>300</v>
      </c>
    </row>
    <row r="383" spans="1:17" x14ac:dyDescent="0.3">
      <c r="A383" t="str">
        <f t="shared" si="24"/>
        <v>C XI</v>
      </c>
      <c r="B383" s="49">
        <v>32186</v>
      </c>
      <c r="C383" t="s">
        <v>110</v>
      </c>
      <c r="D383" s="11" t="s">
        <v>151</v>
      </c>
      <c r="E383" s="11" t="s">
        <v>92</v>
      </c>
      <c r="F383" s="4" t="str">
        <f t="shared" si="25"/>
        <v>LOST</v>
      </c>
      <c r="G383" s="4">
        <v>1</v>
      </c>
      <c r="H383" s="4">
        <v>4</v>
      </c>
      <c r="I383" t="s">
        <v>363</v>
      </c>
    </row>
    <row r="384" spans="1:17" x14ac:dyDescent="0.3">
      <c r="A384" t="str">
        <f t="shared" si="24"/>
        <v>C XI</v>
      </c>
      <c r="B384" s="49">
        <v>32193</v>
      </c>
      <c r="C384" t="s">
        <v>111</v>
      </c>
      <c r="D384" s="11" t="s">
        <v>151</v>
      </c>
      <c r="E384" s="11" t="s">
        <v>152</v>
      </c>
      <c r="F384" s="4" t="str">
        <f t="shared" si="25"/>
        <v>LOST</v>
      </c>
      <c r="G384" s="4">
        <v>0</v>
      </c>
      <c r="H384" s="4">
        <v>3</v>
      </c>
    </row>
    <row r="385" spans="1:18" x14ac:dyDescent="0.3">
      <c r="A385" t="str">
        <f t="shared" si="24"/>
        <v>C XI</v>
      </c>
      <c r="B385" s="49">
        <v>32207</v>
      </c>
      <c r="C385" t="s">
        <v>1</v>
      </c>
      <c r="D385" s="11" t="s">
        <v>151</v>
      </c>
      <c r="E385" s="11" t="s">
        <v>152</v>
      </c>
      <c r="F385" s="4" t="str">
        <f t="shared" si="25"/>
        <v>LOST</v>
      </c>
      <c r="G385" s="4">
        <v>0</v>
      </c>
      <c r="H385" s="4">
        <v>2</v>
      </c>
    </row>
    <row r="386" spans="1:18" x14ac:dyDescent="0.3">
      <c r="A386" t="str">
        <f t="shared" si="24"/>
        <v>C XI</v>
      </c>
      <c r="B386" s="49">
        <v>32221</v>
      </c>
      <c r="C386" t="s">
        <v>12</v>
      </c>
      <c r="D386" s="11" t="s">
        <v>151</v>
      </c>
      <c r="E386" s="11" t="s">
        <v>152</v>
      </c>
      <c r="F386" s="4" t="str">
        <f t="shared" si="25"/>
        <v>DREW</v>
      </c>
      <c r="G386" s="4">
        <v>1</v>
      </c>
      <c r="H386" s="4">
        <v>1</v>
      </c>
      <c r="I386" t="s">
        <v>364</v>
      </c>
    </row>
    <row r="387" spans="1:18" x14ac:dyDescent="0.3">
      <c r="A387" t="str">
        <f t="shared" si="24"/>
        <v>C XI</v>
      </c>
      <c r="B387" s="49">
        <v>32228</v>
      </c>
      <c r="C387" t="s">
        <v>175</v>
      </c>
      <c r="D387" s="11" t="s">
        <v>151</v>
      </c>
      <c r="E387" s="11" t="s">
        <v>152</v>
      </c>
      <c r="F387" s="4" t="str">
        <f t="shared" si="25"/>
        <v>DREW</v>
      </c>
      <c r="G387" s="4">
        <v>5</v>
      </c>
      <c r="H387" s="4">
        <v>5</v>
      </c>
      <c r="I387" t="s">
        <v>370</v>
      </c>
      <c r="J387" t="s">
        <v>370</v>
      </c>
      <c r="K387" t="s">
        <v>369</v>
      </c>
      <c r="L387" t="s">
        <v>281</v>
      </c>
      <c r="M387" t="s">
        <v>324</v>
      </c>
    </row>
    <row r="388" spans="1:18" x14ac:dyDescent="0.3">
      <c r="A388" t="str">
        <f t="shared" si="24"/>
        <v>C XI</v>
      </c>
      <c r="B388" s="49">
        <v>32242</v>
      </c>
      <c r="C388" t="s">
        <v>52</v>
      </c>
      <c r="D388" s="11" t="s">
        <v>151</v>
      </c>
      <c r="E388" s="11" t="s">
        <v>152</v>
      </c>
      <c r="F388" s="4" t="str">
        <f t="shared" si="25"/>
        <v>WON</v>
      </c>
      <c r="G388" s="4">
        <v>2</v>
      </c>
      <c r="H388" s="4">
        <v>1</v>
      </c>
      <c r="I388" t="s">
        <v>370</v>
      </c>
      <c r="J388" t="s">
        <v>370</v>
      </c>
    </row>
    <row r="389" spans="1:18" x14ac:dyDescent="0.3">
      <c r="A389" t="str">
        <f t="shared" si="24"/>
        <v>C XI</v>
      </c>
      <c r="B389" s="49">
        <v>32256</v>
      </c>
      <c r="C389" t="s">
        <v>149</v>
      </c>
      <c r="D389" s="11" t="s">
        <v>151</v>
      </c>
      <c r="E389" s="11" t="s">
        <v>152</v>
      </c>
      <c r="F389" s="4" t="str">
        <f t="shared" si="25"/>
        <v>WON</v>
      </c>
      <c r="G389" s="4">
        <v>1</v>
      </c>
      <c r="H389" s="4">
        <v>0</v>
      </c>
      <c r="I389" t="s">
        <v>370</v>
      </c>
    </row>
    <row r="390" spans="1:18" x14ac:dyDescent="0.3">
      <c r="A390" t="str">
        <f t="shared" si="24"/>
        <v>C XI</v>
      </c>
      <c r="B390" s="49">
        <v>32256</v>
      </c>
      <c r="C390" t="s">
        <v>149</v>
      </c>
      <c r="D390" s="11" t="s">
        <v>151</v>
      </c>
      <c r="E390" s="11" t="s">
        <v>92</v>
      </c>
      <c r="F390" s="4" t="str">
        <f t="shared" si="25"/>
        <v>WON</v>
      </c>
      <c r="G390" s="4">
        <v>2</v>
      </c>
      <c r="H390" s="4">
        <v>1</v>
      </c>
      <c r="I390" t="s">
        <v>371</v>
      </c>
      <c r="J390" t="s">
        <v>370</v>
      </c>
    </row>
    <row r="391" spans="1:18" x14ac:dyDescent="0.3">
      <c r="A391" t="str">
        <f t="shared" si="24"/>
        <v>C XI</v>
      </c>
      <c r="B391" s="49">
        <v>32263</v>
      </c>
      <c r="C391" t="s">
        <v>108</v>
      </c>
      <c r="D391" s="11" t="s">
        <v>151</v>
      </c>
      <c r="E391" s="11" t="s">
        <v>92</v>
      </c>
      <c r="F391" s="4" t="str">
        <f t="shared" si="25"/>
        <v>DREW</v>
      </c>
      <c r="G391" s="4">
        <v>2</v>
      </c>
      <c r="H391" s="4">
        <v>2</v>
      </c>
      <c r="I391" t="s">
        <v>370</v>
      </c>
      <c r="J391" t="s">
        <v>363</v>
      </c>
    </row>
    <row r="392" spans="1:18" x14ac:dyDescent="0.3">
      <c r="B392" s="64" t="s">
        <v>103</v>
      </c>
      <c r="C392" s="65"/>
      <c r="D392" s="65"/>
      <c r="E392" s="65"/>
      <c r="F392" s="65"/>
      <c r="G392" s="65"/>
      <c r="H392" s="66"/>
    </row>
    <row r="393" spans="1:18" x14ac:dyDescent="0.3">
      <c r="B393" s="50" t="s">
        <v>86</v>
      </c>
      <c r="C393" s="6" t="s">
        <v>87</v>
      </c>
      <c r="D393" s="6" t="s">
        <v>88</v>
      </c>
      <c r="E393" s="7" t="s">
        <v>89</v>
      </c>
      <c r="F393" s="7" t="s">
        <v>90</v>
      </c>
      <c r="G393" s="8" t="s">
        <v>91</v>
      </c>
      <c r="H393" s="8" t="s">
        <v>92</v>
      </c>
      <c r="I393" s="70" t="s">
        <v>394</v>
      </c>
      <c r="J393" s="70"/>
      <c r="K393" s="70"/>
      <c r="L393" s="70"/>
      <c r="M393" s="70"/>
      <c r="N393" s="70"/>
      <c r="O393" s="70"/>
      <c r="P393" s="70"/>
      <c r="Q393" s="70"/>
      <c r="R393" s="70"/>
    </row>
    <row r="394" spans="1:18" x14ac:dyDescent="0.3">
      <c r="A394" t="str">
        <f t="shared" ref="A394:A415" si="26">$B$392</f>
        <v>D XI</v>
      </c>
      <c r="B394" s="49">
        <v>32046</v>
      </c>
      <c r="C394" t="s">
        <v>148</v>
      </c>
      <c r="D394" s="11" t="s">
        <v>151</v>
      </c>
      <c r="E394" s="11" t="s">
        <v>92</v>
      </c>
      <c r="F394" s="4" t="str">
        <f t="shared" ref="F394:F415" si="27">IF(G394&gt;H394,"WON",IF(H394&gt;G394,"LOST","DREW"))</f>
        <v>LOST</v>
      </c>
      <c r="G394" s="4">
        <v>1</v>
      </c>
      <c r="H394" s="4">
        <v>2</v>
      </c>
      <c r="I394" t="s">
        <v>372</v>
      </c>
    </row>
    <row r="395" spans="1:18" x14ac:dyDescent="0.3">
      <c r="A395" t="str">
        <f t="shared" si="26"/>
        <v>D XI</v>
      </c>
      <c r="B395" s="49">
        <v>32060</v>
      </c>
      <c r="C395" t="s">
        <v>27</v>
      </c>
      <c r="D395" s="11" t="s">
        <v>157</v>
      </c>
      <c r="E395" s="11" t="s">
        <v>92</v>
      </c>
      <c r="F395" s="4" t="str">
        <f t="shared" si="27"/>
        <v>LOST</v>
      </c>
      <c r="G395" s="4">
        <v>3</v>
      </c>
      <c r="H395" s="4">
        <v>4</v>
      </c>
      <c r="I395" t="s">
        <v>305</v>
      </c>
      <c r="J395" t="s">
        <v>305</v>
      </c>
      <c r="K395" t="s">
        <v>292</v>
      </c>
    </row>
    <row r="396" spans="1:18" x14ac:dyDescent="0.3">
      <c r="A396" t="str">
        <f t="shared" si="26"/>
        <v>D XI</v>
      </c>
      <c r="B396" s="49">
        <v>32074</v>
      </c>
      <c r="C396" t="s">
        <v>52</v>
      </c>
      <c r="D396" s="11" t="s">
        <v>151</v>
      </c>
      <c r="E396" s="11" t="s">
        <v>152</v>
      </c>
      <c r="F396" s="4" t="str">
        <f t="shared" si="27"/>
        <v>LOST</v>
      </c>
      <c r="G396" s="4">
        <v>2</v>
      </c>
      <c r="H396" s="4">
        <v>3</v>
      </c>
      <c r="I396" t="s">
        <v>373</v>
      </c>
      <c r="J396" t="s">
        <v>374</v>
      </c>
    </row>
    <row r="397" spans="1:18" x14ac:dyDescent="0.3">
      <c r="A397" t="str">
        <f t="shared" si="26"/>
        <v>D XI</v>
      </c>
      <c r="B397" s="49">
        <v>32081</v>
      </c>
      <c r="C397" t="s">
        <v>19</v>
      </c>
      <c r="D397" s="11" t="s">
        <v>151</v>
      </c>
      <c r="E397" s="11" t="s">
        <v>152</v>
      </c>
      <c r="F397" s="4" t="str">
        <f t="shared" si="27"/>
        <v>WON</v>
      </c>
      <c r="G397" s="4">
        <v>5</v>
      </c>
      <c r="H397" s="4">
        <v>4</v>
      </c>
      <c r="I397" t="s">
        <v>247</v>
      </c>
      <c r="J397" t="s">
        <v>247</v>
      </c>
      <c r="K397" t="s">
        <v>319</v>
      </c>
      <c r="L397" t="s">
        <v>373</v>
      </c>
      <c r="M397" t="s">
        <v>320</v>
      </c>
    </row>
    <row r="398" spans="1:18" x14ac:dyDescent="0.3">
      <c r="A398" t="str">
        <f t="shared" si="26"/>
        <v>D XI</v>
      </c>
      <c r="B398" s="49">
        <v>32088</v>
      </c>
      <c r="C398" t="s">
        <v>9</v>
      </c>
      <c r="D398" s="11" t="s">
        <v>151</v>
      </c>
      <c r="E398" s="11" t="s">
        <v>92</v>
      </c>
      <c r="F398" s="4" t="str">
        <f t="shared" si="27"/>
        <v>WON</v>
      </c>
      <c r="G398" s="4">
        <v>5</v>
      </c>
      <c r="H398" s="4">
        <v>3</v>
      </c>
      <c r="I398" t="s">
        <v>375</v>
      </c>
      <c r="J398" t="s">
        <v>259</v>
      </c>
      <c r="K398" t="s">
        <v>373</v>
      </c>
      <c r="L398" t="s">
        <v>312</v>
      </c>
      <c r="M398" t="s">
        <v>320</v>
      </c>
    </row>
    <row r="399" spans="1:18" x14ac:dyDescent="0.3">
      <c r="A399" t="str">
        <f t="shared" si="26"/>
        <v>D XI</v>
      </c>
      <c r="B399" s="49">
        <v>32095</v>
      </c>
      <c r="C399" t="s">
        <v>51</v>
      </c>
      <c r="D399" s="11" t="s">
        <v>157</v>
      </c>
      <c r="E399" s="11" t="s">
        <v>152</v>
      </c>
      <c r="F399" s="4" t="str">
        <f t="shared" si="27"/>
        <v>WON</v>
      </c>
      <c r="G399" s="4">
        <v>3</v>
      </c>
      <c r="H399" s="4">
        <v>2</v>
      </c>
      <c r="I399" t="s">
        <v>297</v>
      </c>
      <c r="J399" t="s">
        <v>297</v>
      </c>
      <c r="K399" t="s">
        <v>376</v>
      </c>
    </row>
    <row r="400" spans="1:18" x14ac:dyDescent="0.3">
      <c r="A400" t="str">
        <f t="shared" si="26"/>
        <v>D XI</v>
      </c>
      <c r="B400" s="49">
        <v>32102</v>
      </c>
      <c r="C400" t="s">
        <v>26</v>
      </c>
      <c r="D400" s="11" t="s">
        <v>150</v>
      </c>
      <c r="E400" s="11" t="s">
        <v>152</v>
      </c>
      <c r="F400" s="4" t="str">
        <f t="shared" si="27"/>
        <v>LOST</v>
      </c>
      <c r="G400" s="4">
        <v>2</v>
      </c>
      <c r="H400" s="4">
        <v>3</v>
      </c>
      <c r="I400" t="s">
        <v>369</v>
      </c>
      <c r="J400" t="s">
        <v>373</v>
      </c>
    </row>
    <row r="401" spans="1:14" x14ac:dyDescent="0.3">
      <c r="A401" t="str">
        <f t="shared" si="26"/>
        <v>D XI</v>
      </c>
      <c r="B401" s="49">
        <v>32116</v>
      </c>
      <c r="C401" t="s">
        <v>172</v>
      </c>
      <c r="D401" s="11" t="s">
        <v>151</v>
      </c>
      <c r="E401" s="11" t="s">
        <v>152</v>
      </c>
      <c r="F401" s="4" t="str">
        <f t="shared" si="27"/>
        <v>LOST</v>
      </c>
      <c r="G401" s="4">
        <v>0</v>
      </c>
      <c r="H401" s="4">
        <v>4</v>
      </c>
    </row>
    <row r="402" spans="1:14" x14ac:dyDescent="0.3">
      <c r="A402" t="str">
        <f t="shared" si="26"/>
        <v>D XI</v>
      </c>
      <c r="B402" s="49">
        <v>32130</v>
      </c>
      <c r="C402" t="s">
        <v>19</v>
      </c>
      <c r="D402" s="11" t="s">
        <v>151</v>
      </c>
      <c r="E402" s="11" t="s">
        <v>92</v>
      </c>
      <c r="F402" s="4" t="str">
        <f t="shared" si="27"/>
        <v>WON</v>
      </c>
      <c r="G402" s="4">
        <v>2</v>
      </c>
      <c r="H402" s="4">
        <v>1</v>
      </c>
      <c r="I402" t="s">
        <v>304</v>
      </c>
      <c r="J402" t="s">
        <v>314</v>
      </c>
    </row>
    <row r="403" spans="1:14" x14ac:dyDescent="0.3">
      <c r="A403" t="str">
        <f t="shared" si="26"/>
        <v>D XI</v>
      </c>
      <c r="B403" s="49">
        <v>32144</v>
      </c>
      <c r="C403" t="s">
        <v>109</v>
      </c>
      <c r="D403" s="11" t="s">
        <v>157</v>
      </c>
      <c r="E403" s="11" t="s">
        <v>152</v>
      </c>
      <c r="F403" s="4" t="str">
        <f t="shared" si="27"/>
        <v>LOST</v>
      </c>
      <c r="G403" s="4">
        <v>0</v>
      </c>
      <c r="H403" s="4">
        <v>5</v>
      </c>
    </row>
    <row r="404" spans="1:14" x14ac:dyDescent="0.3">
      <c r="A404" t="str">
        <f t="shared" si="26"/>
        <v>D XI</v>
      </c>
      <c r="B404" s="49">
        <v>32158</v>
      </c>
      <c r="C404" t="s">
        <v>149</v>
      </c>
      <c r="D404" s="11" t="s">
        <v>151</v>
      </c>
      <c r="E404" s="11" t="s">
        <v>92</v>
      </c>
      <c r="F404" s="4" t="str">
        <f t="shared" si="27"/>
        <v>WON</v>
      </c>
      <c r="G404" s="4">
        <v>6</v>
      </c>
      <c r="H404" s="4">
        <v>1</v>
      </c>
      <c r="I404" t="s">
        <v>274</v>
      </c>
      <c r="J404" t="s">
        <v>274</v>
      </c>
      <c r="K404" t="s">
        <v>314</v>
      </c>
      <c r="L404" t="s">
        <v>314</v>
      </c>
      <c r="M404" t="s">
        <v>376</v>
      </c>
      <c r="N404" t="s">
        <v>237</v>
      </c>
    </row>
    <row r="405" spans="1:14" x14ac:dyDescent="0.3">
      <c r="A405" t="str">
        <f t="shared" si="26"/>
        <v>D XI</v>
      </c>
      <c r="B405" s="49">
        <v>32179</v>
      </c>
      <c r="C405" t="s">
        <v>25</v>
      </c>
      <c r="D405" s="11" t="s">
        <v>151</v>
      </c>
      <c r="E405" s="11" t="s">
        <v>92</v>
      </c>
      <c r="F405" s="4" t="str">
        <f t="shared" si="27"/>
        <v>WON</v>
      </c>
      <c r="G405" s="4">
        <v>4</v>
      </c>
      <c r="H405" s="4">
        <v>1</v>
      </c>
      <c r="I405" t="s">
        <v>307</v>
      </c>
      <c r="J405" t="s">
        <v>307</v>
      </c>
      <c r="K405" t="s">
        <v>267</v>
      </c>
      <c r="L405" t="s">
        <v>237</v>
      </c>
    </row>
    <row r="406" spans="1:14" x14ac:dyDescent="0.3">
      <c r="A406" t="str">
        <f t="shared" si="26"/>
        <v>D XI</v>
      </c>
      <c r="B406" s="49">
        <v>32186</v>
      </c>
      <c r="C406" t="s">
        <v>9</v>
      </c>
      <c r="D406" s="11" t="s">
        <v>151</v>
      </c>
      <c r="E406" s="11" t="s">
        <v>152</v>
      </c>
      <c r="F406" s="4" t="str">
        <f t="shared" si="27"/>
        <v>LOST</v>
      </c>
      <c r="G406" s="4">
        <v>1</v>
      </c>
      <c r="H406" s="4">
        <v>3</v>
      </c>
      <c r="I406" t="s">
        <v>307</v>
      </c>
    </row>
    <row r="407" spans="1:14" x14ac:dyDescent="0.3">
      <c r="A407" t="str">
        <f t="shared" si="26"/>
        <v>D XI</v>
      </c>
      <c r="B407" s="49">
        <v>32193</v>
      </c>
      <c r="C407" t="s">
        <v>149</v>
      </c>
      <c r="D407" s="11" t="s">
        <v>151</v>
      </c>
      <c r="E407" s="11" t="s">
        <v>152</v>
      </c>
      <c r="F407" s="4" t="str">
        <f t="shared" si="27"/>
        <v>DREW</v>
      </c>
      <c r="G407" s="4">
        <v>1</v>
      </c>
      <c r="H407" s="4">
        <v>1</v>
      </c>
      <c r="I407" t="s">
        <v>310</v>
      </c>
    </row>
    <row r="408" spans="1:14" x14ac:dyDescent="0.3">
      <c r="A408" t="str">
        <f t="shared" si="26"/>
        <v>D XI</v>
      </c>
      <c r="B408" s="49">
        <v>32200</v>
      </c>
      <c r="C408" t="s">
        <v>172</v>
      </c>
      <c r="D408" s="11" t="s">
        <v>151</v>
      </c>
      <c r="E408" s="11" t="s">
        <v>92</v>
      </c>
      <c r="F408" s="4" t="str">
        <f t="shared" si="27"/>
        <v>LOST</v>
      </c>
      <c r="G408" s="4">
        <v>0</v>
      </c>
      <c r="H408" s="4">
        <v>3</v>
      </c>
    </row>
    <row r="409" spans="1:14" x14ac:dyDescent="0.3">
      <c r="A409" t="str">
        <f t="shared" si="26"/>
        <v>D XI</v>
      </c>
      <c r="B409" s="49">
        <v>32207</v>
      </c>
      <c r="C409" t="s">
        <v>52</v>
      </c>
      <c r="D409" s="11" t="s">
        <v>151</v>
      </c>
      <c r="E409" s="11" t="s">
        <v>92</v>
      </c>
      <c r="F409" s="4" t="str">
        <f t="shared" si="27"/>
        <v>LOST</v>
      </c>
      <c r="G409" s="4">
        <v>0</v>
      </c>
      <c r="H409" s="4">
        <v>4</v>
      </c>
    </row>
    <row r="410" spans="1:14" x14ac:dyDescent="0.3">
      <c r="A410" t="str">
        <f t="shared" si="26"/>
        <v>D XI</v>
      </c>
      <c r="B410" s="49">
        <v>32221</v>
      </c>
      <c r="C410" t="s">
        <v>148</v>
      </c>
      <c r="D410" s="11" t="s">
        <v>151</v>
      </c>
      <c r="E410" s="11" t="s">
        <v>152</v>
      </c>
      <c r="F410" s="4" t="str">
        <f t="shared" si="27"/>
        <v>LOST</v>
      </c>
      <c r="G410" s="4">
        <v>2</v>
      </c>
      <c r="H410" s="4">
        <v>8</v>
      </c>
      <c r="I410" t="s">
        <v>377</v>
      </c>
      <c r="J410" t="s">
        <v>310</v>
      </c>
    </row>
    <row r="411" spans="1:14" x14ac:dyDescent="0.3">
      <c r="A411" t="str">
        <f t="shared" si="26"/>
        <v>D XI</v>
      </c>
      <c r="B411" s="49">
        <v>32228</v>
      </c>
      <c r="C411" t="s">
        <v>5</v>
      </c>
      <c r="D411" s="11" t="s">
        <v>151</v>
      </c>
      <c r="E411" s="11" t="s">
        <v>152</v>
      </c>
      <c r="F411" s="4" t="str">
        <f t="shared" si="27"/>
        <v>LOST</v>
      </c>
      <c r="G411" s="4">
        <v>0</v>
      </c>
      <c r="H411" s="4">
        <v>2</v>
      </c>
    </row>
    <row r="412" spans="1:14" x14ac:dyDescent="0.3">
      <c r="A412" t="str">
        <f t="shared" si="26"/>
        <v>D XI</v>
      </c>
      <c r="B412" s="49">
        <v>32242</v>
      </c>
      <c r="C412" t="s">
        <v>25</v>
      </c>
      <c r="D412" s="11" t="s">
        <v>151</v>
      </c>
      <c r="E412" s="11" t="s">
        <v>152</v>
      </c>
      <c r="F412" s="4" t="str">
        <f t="shared" si="27"/>
        <v>WON</v>
      </c>
      <c r="G412" s="4">
        <v>2</v>
      </c>
      <c r="H412" s="4">
        <v>1</v>
      </c>
      <c r="I412" t="s">
        <v>307</v>
      </c>
      <c r="J412" t="s">
        <v>294</v>
      </c>
    </row>
    <row r="413" spans="1:14" x14ac:dyDescent="0.3">
      <c r="A413" t="str">
        <f t="shared" si="26"/>
        <v>D XI</v>
      </c>
      <c r="B413" s="49">
        <v>32245</v>
      </c>
      <c r="C413" t="s">
        <v>176</v>
      </c>
      <c r="D413" s="11" t="s">
        <v>151</v>
      </c>
      <c r="E413" s="11" t="s">
        <v>152</v>
      </c>
      <c r="F413" s="4" t="str">
        <f t="shared" si="27"/>
        <v>WON</v>
      </c>
      <c r="G413" s="4">
        <v>3</v>
      </c>
      <c r="H413" s="4">
        <v>2</v>
      </c>
      <c r="I413" t="s">
        <v>378</v>
      </c>
      <c r="J413" t="s">
        <v>378</v>
      </c>
      <c r="K413" t="s">
        <v>338</v>
      </c>
    </row>
    <row r="414" spans="1:14" x14ac:dyDescent="0.3">
      <c r="A414" t="str">
        <f t="shared" si="26"/>
        <v>D XI</v>
      </c>
      <c r="B414" s="49">
        <v>32249</v>
      </c>
      <c r="C414" t="s">
        <v>5</v>
      </c>
      <c r="D414" s="11" t="s">
        <v>151</v>
      </c>
      <c r="E414" s="11" t="s">
        <v>92</v>
      </c>
      <c r="F414" s="4" t="str">
        <f t="shared" si="27"/>
        <v>WON</v>
      </c>
      <c r="G414" s="4">
        <v>3</v>
      </c>
      <c r="H414" s="4">
        <v>2</v>
      </c>
      <c r="I414" t="s">
        <v>324</v>
      </c>
      <c r="J414" t="s">
        <v>314</v>
      </c>
      <c r="K414" t="s">
        <v>379</v>
      </c>
    </row>
    <row r="415" spans="1:14" x14ac:dyDescent="0.3">
      <c r="A415" t="str">
        <f t="shared" si="26"/>
        <v>D XI</v>
      </c>
      <c r="B415" s="49">
        <v>32263</v>
      </c>
      <c r="C415" t="s">
        <v>176</v>
      </c>
      <c r="D415" s="11" t="s">
        <v>151</v>
      </c>
      <c r="E415" s="11" t="s">
        <v>92</v>
      </c>
      <c r="F415" s="4" t="str">
        <f t="shared" si="27"/>
        <v>DREW</v>
      </c>
      <c r="G415" s="4">
        <v>3</v>
      </c>
      <c r="H415" s="4">
        <v>3</v>
      </c>
      <c r="I415" t="s">
        <v>380</v>
      </c>
      <c r="J415" t="s">
        <v>380</v>
      </c>
      <c r="K415" t="s">
        <v>282</v>
      </c>
    </row>
    <row r="416" spans="1:14" x14ac:dyDescent="0.3">
      <c r="B416" s="64" t="s">
        <v>104</v>
      </c>
      <c r="C416" s="65"/>
      <c r="D416" s="65"/>
      <c r="E416" s="65"/>
      <c r="F416" s="65"/>
      <c r="G416" s="65"/>
      <c r="H416" s="66"/>
    </row>
    <row r="417" spans="1:18" x14ac:dyDescent="0.3">
      <c r="B417" s="50" t="s">
        <v>86</v>
      </c>
      <c r="C417" s="6" t="s">
        <v>87</v>
      </c>
      <c r="D417" s="6" t="s">
        <v>88</v>
      </c>
      <c r="E417" s="7" t="s">
        <v>89</v>
      </c>
      <c r="F417" s="7" t="s">
        <v>90</v>
      </c>
      <c r="G417" s="8" t="s">
        <v>91</v>
      </c>
      <c r="H417" s="8" t="s">
        <v>92</v>
      </c>
      <c r="I417" s="70" t="s">
        <v>394</v>
      </c>
      <c r="J417" s="70"/>
      <c r="K417" s="70"/>
      <c r="L417" s="70"/>
      <c r="M417" s="70"/>
      <c r="N417" s="70"/>
      <c r="O417" s="70"/>
      <c r="P417" s="70"/>
      <c r="Q417" s="70"/>
      <c r="R417" s="70"/>
    </row>
    <row r="418" spans="1:18" x14ac:dyDescent="0.3">
      <c r="A418" t="str">
        <f t="shared" ref="A418:A440" si="28">$B$416</f>
        <v>E XI</v>
      </c>
      <c r="B418" s="49">
        <v>32036</v>
      </c>
      <c r="C418" t="s">
        <v>12</v>
      </c>
      <c r="D418" s="11" t="s">
        <v>150</v>
      </c>
      <c r="E418" s="11" t="s">
        <v>152</v>
      </c>
      <c r="F418" s="4" t="str">
        <f t="shared" ref="F418:F440" si="29">IF(G418&gt;H418,"WON",IF(H418&gt;G418,"LOST","DREW"))</f>
        <v>LOST</v>
      </c>
      <c r="G418" s="4">
        <v>1</v>
      </c>
      <c r="H418" s="4">
        <v>3</v>
      </c>
      <c r="I418" t="s">
        <v>381</v>
      </c>
    </row>
    <row r="419" spans="1:18" x14ac:dyDescent="0.3">
      <c r="A419" t="str">
        <f t="shared" si="28"/>
        <v>E XI</v>
      </c>
      <c r="B419" s="49">
        <v>32039</v>
      </c>
      <c r="C419" t="s">
        <v>112</v>
      </c>
      <c r="D419" s="11" t="s">
        <v>151</v>
      </c>
      <c r="E419" s="11" t="s">
        <v>92</v>
      </c>
      <c r="F419" s="4" t="str">
        <f t="shared" si="29"/>
        <v>WON</v>
      </c>
      <c r="G419" s="4">
        <v>5</v>
      </c>
      <c r="H419" s="4">
        <v>1</v>
      </c>
      <c r="I419" t="s">
        <v>305</v>
      </c>
      <c r="J419" t="s">
        <v>305</v>
      </c>
      <c r="K419" t="s">
        <v>305</v>
      </c>
      <c r="L419" t="s">
        <v>382</v>
      </c>
      <c r="M419" t="s">
        <v>314</v>
      </c>
    </row>
    <row r="420" spans="1:18" x14ac:dyDescent="0.3">
      <c r="A420" t="str">
        <f t="shared" si="28"/>
        <v>E XI</v>
      </c>
      <c r="B420" s="49">
        <v>32046</v>
      </c>
      <c r="C420" t="s">
        <v>12</v>
      </c>
      <c r="D420" s="11" t="s">
        <v>151</v>
      </c>
      <c r="E420" s="11" t="s">
        <v>152</v>
      </c>
      <c r="F420" s="4" t="str">
        <f t="shared" si="29"/>
        <v>LOST</v>
      </c>
      <c r="G420" s="4">
        <v>1</v>
      </c>
      <c r="H420" s="4">
        <v>2</v>
      </c>
      <c r="I420" t="s">
        <v>381</v>
      </c>
    </row>
    <row r="421" spans="1:18" x14ac:dyDescent="0.3">
      <c r="A421" t="str">
        <f t="shared" si="28"/>
        <v>E XI</v>
      </c>
      <c r="B421" s="49">
        <v>32053</v>
      </c>
      <c r="C421" t="s">
        <v>8</v>
      </c>
      <c r="D421" s="11" t="s">
        <v>151</v>
      </c>
      <c r="E421" s="11" t="s">
        <v>152</v>
      </c>
      <c r="F421" s="4" t="str">
        <f t="shared" si="29"/>
        <v>LOST</v>
      </c>
      <c r="G421" s="4">
        <v>2</v>
      </c>
      <c r="H421" s="4">
        <v>4</v>
      </c>
      <c r="I421" t="s">
        <v>297</v>
      </c>
      <c r="J421" t="s">
        <v>383</v>
      </c>
    </row>
    <row r="422" spans="1:18" x14ac:dyDescent="0.3">
      <c r="A422" t="str">
        <f t="shared" si="28"/>
        <v>E XI</v>
      </c>
      <c r="B422" s="49">
        <v>32060</v>
      </c>
      <c r="C422" t="s">
        <v>160</v>
      </c>
      <c r="D422" s="11" t="s">
        <v>151</v>
      </c>
      <c r="E422" s="11" t="s">
        <v>152</v>
      </c>
      <c r="F422" s="4" t="str">
        <f t="shared" si="29"/>
        <v>WON</v>
      </c>
      <c r="G422" s="4">
        <v>1</v>
      </c>
      <c r="H422" s="4">
        <v>0</v>
      </c>
      <c r="I422" t="s">
        <v>324</v>
      </c>
    </row>
    <row r="423" spans="1:18" x14ac:dyDescent="0.3">
      <c r="A423" t="str">
        <f t="shared" si="28"/>
        <v>E XI</v>
      </c>
      <c r="B423" s="49">
        <v>32067</v>
      </c>
      <c r="C423" t="s">
        <v>29</v>
      </c>
      <c r="D423" s="11" t="s">
        <v>151</v>
      </c>
      <c r="E423" s="11" t="s">
        <v>152</v>
      </c>
      <c r="F423" s="4" t="str">
        <f t="shared" si="29"/>
        <v>DREW</v>
      </c>
      <c r="G423" s="4">
        <v>1</v>
      </c>
      <c r="H423" s="4">
        <v>1</v>
      </c>
      <c r="I423" t="s">
        <v>384</v>
      </c>
    </row>
    <row r="424" spans="1:18" x14ac:dyDescent="0.3">
      <c r="A424" t="str">
        <f t="shared" si="28"/>
        <v>E XI</v>
      </c>
      <c r="B424" s="49">
        <v>32074</v>
      </c>
      <c r="C424" t="s">
        <v>52</v>
      </c>
      <c r="D424" s="11" t="s">
        <v>151</v>
      </c>
      <c r="E424" s="11" t="s">
        <v>92</v>
      </c>
      <c r="F424" s="4" t="str">
        <f t="shared" si="29"/>
        <v>WON</v>
      </c>
      <c r="G424" s="4">
        <v>4</v>
      </c>
      <c r="H424" s="4">
        <v>0</v>
      </c>
      <c r="I424" t="s">
        <v>347</v>
      </c>
      <c r="J424" t="s">
        <v>347</v>
      </c>
      <c r="K424" t="s">
        <v>385</v>
      </c>
      <c r="L424" t="s">
        <v>386</v>
      </c>
    </row>
    <row r="425" spans="1:18" x14ac:dyDescent="0.3">
      <c r="A425" t="str">
        <f t="shared" si="28"/>
        <v>E XI</v>
      </c>
      <c r="B425" s="49">
        <v>32081</v>
      </c>
      <c r="C425" t="s">
        <v>24</v>
      </c>
      <c r="D425" s="11" t="s">
        <v>157</v>
      </c>
      <c r="E425" s="11" t="s">
        <v>152</v>
      </c>
      <c r="F425" s="4" t="str">
        <f t="shared" si="29"/>
        <v>WON</v>
      </c>
      <c r="G425" s="4">
        <v>5</v>
      </c>
      <c r="H425" s="4">
        <v>0</v>
      </c>
      <c r="I425" t="s">
        <v>350</v>
      </c>
      <c r="J425" t="s">
        <v>350</v>
      </c>
      <c r="K425" t="s">
        <v>347</v>
      </c>
      <c r="L425" t="s">
        <v>387</v>
      </c>
      <c r="M425" t="s">
        <v>388</v>
      </c>
    </row>
    <row r="426" spans="1:18" x14ac:dyDescent="0.3">
      <c r="A426" t="str">
        <f t="shared" si="28"/>
        <v>E XI</v>
      </c>
      <c r="B426" s="49">
        <v>32088</v>
      </c>
      <c r="C426" t="s">
        <v>110</v>
      </c>
      <c r="D426" s="11" t="s">
        <v>151</v>
      </c>
      <c r="E426" s="11" t="s">
        <v>152</v>
      </c>
      <c r="F426" s="4" t="str">
        <f t="shared" si="29"/>
        <v>LOST</v>
      </c>
      <c r="G426" s="4">
        <v>1</v>
      </c>
      <c r="H426" s="4">
        <v>5</v>
      </c>
      <c r="I426" t="s">
        <v>389</v>
      </c>
    </row>
    <row r="427" spans="1:18" x14ac:dyDescent="0.3">
      <c r="A427" t="str">
        <f t="shared" si="28"/>
        <v>E XI</v>
      </c>
      <c r="B427" s="49">
        <v>32095</v>
      </c>
      <c r="C427" t="s">
        <v>26</v>
      </c>
      <c r="D427" s="11" t="s">
        <v>157</v>
      </c>
      <c r="E427" s="11" t="s">
        <v>152</v>
      </c>
      <c r="F427" s="4" t="str">
        <f t="shared" si="29"/>
        <v>LOST</v>
      </c>
      <c r="G427" s="4">
        <v>3</v>
      </c>
      <c r="H427" s="4">
        <v>5</v>
      </c>
      <c r="I427" t="s">
        <v>347</v>
      </c>
      <c r="J427" t="s">
        <v>283</v>
      </c>
      <c r="K427" t="s">
        <v>390</v>
      </c>
    </row>
    <row r="428" spans="1:18" x14ac:dyDescent="0.3">
      <c r="A428" t="str">
        <f t="shared" si="28"/>
        <v>E XI</v>
      </c>
      <c r="B428" s="49">
        <v>32102</v>
      </c>
      <c r="C428" t="s">
        <v>5</v>
      </c>
      <c r="D428" s="11" t="s">
        <v>157</v>
      </c>
      <c r="E428" s="11" t="s">
        <v>152</v>
      </c>
      <c r="F428" s="4" t="str">
        <f t="shared" si="29"/>
        <v>WON</v>
      </c>
      <c r="G428" s="4">
        <v>4</v>
      </c>
      <c r="H428" s="4">
        <v>1</v>
      </c>
      <c r="I428" t="s">
        <v>347</v>
      </c>
      <c r="J428" t="s">
        <v>347</v>
      </c>
      <c r="K428" t="s">
        <v>390</v>
      </c>
      <c r="L428" t="s">
        <v>380</v>
      </c>
    </row>
    <row r="429" spans="1:18" x14ac:dyDescent="0.3">
      <c r="A429" t="str">
        <f t="shared" si="28"/>
        <v>E XI</v>
      </c>
      <c r="B429" s="49">
        <v>32109</v>
      </c>
      <c r="C429" t="s">
        <v>73</v>
      </c>
      <c r="D429" s="11" t="s">
        <v>151</v>
      </c>
      <c r="E429" s="11" t="s">
        <v>152</v>
      </c>
      <c r="F429" s="4" t="str">
        <f t="shared" si="29"/>
        <v>WON</v>
      </c>
      <c r="G429" s="4">
        <v>5</v>
      </c>
      <c r="H429" s="4">
        <v>1</v>
      </c>
      <c r="I429" t="s">
        <v>347</v>
      </c>
      <c r="J429" t="s">
        <v>347</v>
      </c>
      <c r="K429" t="s">
        <v>391</v>
      </c>
      <c r="L429" t="s">
        <v>392</v>
      </c>
      <c r="M429" t="s">
        <v>387</v>
      </c>
    </row>
    <row r="430" spans="1:18" x14ac:dyDescent="0.3">
      <c r="A430" t="str">
        <f t="shared" si="28"/>
        <v>E XI</v>
      </c>
      <c r="B430" s="49">
        <v>32116</v>
      </c>
      <c r="C430" t="s">
        <v>160</v>
      </c>
      <c r="D430" s="11" t="s">
        <v>151</v>
      </c>
      <c r="E430" s="11" t="s">
        <v>92</v>
      </c>
      <c r="F430" s="4" t="str">
        <f t="shared" si="29"/>
        <v>LOST</v>
      </c>
      <c r="G430" s="4">
        <v>1</v>
      </c>
      <c r="H430" s="4">
        <v>2</v>
      </c>
      <c r="I430" t="s">
        <v>279</v>
      </c>
    </row>
    <row r="431" spans="1:18" x14ac:dyDescent="0.3">
      <c r="A431" t="str">
        <f t="shared" si="28"/>
        <v>E XI</v>
      </c>
      <c r="B431" s="49">
        <v>32123</v>
      </c>
      <c r="C431" t="s">
        <v>27</v>
      </c>
      <c r="D431" s="11" t="s">
        <v>151</v>
      </c>
      <c r="E431" s="11" t="s">
        <v>92</v>
      </c>
      <c r="F431" s="4" t="str">
        <f t="shared" si="29"/>
        <v>LOST</v>
      </c>
      <c r="G431" s="4">
        <v>0</v>
      </c>
      <c r="H431" s="4">
        <v>4</v>
      </c>
    </row>
    <row r="432" spans="1:18" x14ac:dyDescent="0.3">
      <c r="A432" t="str">
        <f t="shared" si="28"/>
        <v>E XI</v>
      </c>
      <c r="B432" s="49">
        <v>32144</v>
      </c>
      <c r="C432" t="s">
        <v>112</v>
      </c>
      <c r="D432" s="11" t="s">
        <v>151</v>
      </c>
      <c r="E432" s="11" t="s">
        <v>152</v>
      </c>
      <c r="F432" s="4" t="str">
        <f t="shared" si="29"/>
        <v>DREW</v>
      </c>
      <c r="G432" s="4">
        <v>2</v>
      </c>
      <c r="H432" s="4">
        <v>2</v>
      </c>
      <c r="I432" t="s">
        <v>347</v>
      </c>
      <c r="J432" t="s">
        <v>388</v>
      </c>
    </row>
    <row r="433" spans="1:18" x14ac:dyDescent="0.3">
      <c r="A433" t="str">
        <f t="shared" si="28"/>
        <v>E XI</v>
      </c>
      <c r="B433" s="49">
        <v>32151</v>
      </c>
      <c r="C433" t="s">
        <v>12</v>
      </c>
      <c r="D433" s="11" t="s">
        <v>151</v>
      </c>
      <c r="E433" s="11" t="s">
        <v>92</v>
      </c>
      <c r="F433" s="4" t="str">
        <f t="shared" si="29"/>
        <v>DREW</v>
      </c>
      <c r="G433" s="4">
        <v>3</v>
      </c>
      <c r="H433" s="4">
        <v>3</v>
      </c>
      <c r="I433" t="s">
        <v>393</v>
      </c>
      <c r="J433" t="s">
        <v>302</v>
      </c>
      <c r="K433" t="s">
        <v>347</v>
      </c>
    </row>
    <row r="434" spans="1:18" x14ac:dyDescent="0.3">
      <c r="A434" t="str">
        <f t="shared" si="28"/>
        <v>E XI</v>
      </c>
      <c r="B434" s="49">
        <v>32158</v>
      </c>
      <c r="C434" t="s">
        <v>8</v>
      </c>
      <c r="D434" s="11" t="s">
        <v>151</v>
      </c>
      <c r="E434" s="11" t="s">
        <v>92</v>
      </c>
      <c r="F434" s="4" t="str">
        <f t="shared" si="29"/>
        <v>LOST</v>
      </c>
      <c r="G434" s="4">
        <v>2</v>
      </c>
      <c r="H434" s="4">
        <v>4</v>
      </c>
      <c r="I434" t="s">
        <v>392</v>
      </c>
      <c r="J434" t="s">
        <v>380</v>
      </c>
    </row>
    <row r="435" spans="1:18" x14ac:dyDescent="0.3">
      <c r="A435" t="str">
        <f t="shared" si="28"/>
        <v>E XI</v>
      </c>
      <c r="B435" s="49">
        <v>32165</v>
      </c>
      <c r="C435" t="s">
        <v>52</v>
      </c>
      <c r="D435" s="11" t="s">
        <v>151</v>
      </c>
      <c r="E435" s="11" t="s">
        <v>152</v>
      </c>
      <c r="F435" s="4" t="str">
        <f t="shared" si="29"/>
        <v>LOST</v>
      </c>
      <c r="G435" s="4">
        <v>0</v>
      </c>
      <c r="H435" s="4">
        <v>1</v>
      </c>
    </row>
    <row r="436" spans="1:18" x14ac:dyDescent="0.3">
      <c r="A436" t="str">
        <f t="shared" si="28"/>
        <v>E XI</v>
      </c>
      <c r="B436" s="49">
        <v>32179</v>
      </c>
      <c r="C436" t="s">
        <v>52</v>
      </c>
      <c r="D436" s="11" t="s">
        <v>157</v>
      </c>
      <c r="E436" s="11" t="s">
        <v>92</v>
      </c>
      <c r="F436" s="4" t="str">
        <f t="shared" si="29"/>
        <v>LOST</v>
      </c>
      <c r="G436" s="4">
        <v>0</v>
      </c>
      <c r="H436" s="4">
        <v>3</v>
      </c>
    </row>
    <row r="437" spans="1:18" x14ac:dyDescent="0.3">
      <c r="A437" t="str">
        <f t="shared" si="28"/>
        <v>E XI</v>
      </c>
      <c r="B437" s="49">
        <v>32200</v>
      </c>
      <c r="C437" t="s">
        <v>73</v>
      </c>
      <c r="D437" s="11" t="s">
        <v>151</v>
      </c>
      <c r="E437" s="11" t="s">
        <v>92</v>
      </c>
      <c r="F437" s="4" t="str">
        <f t="shared" si="29"/>
        <v>LOST</v>
      </c>
      <c r="G437" s="4">
        <v>1</v>
      </c>
      <c r="H437" s="4">
        <v>6</v>
      </c>
      <c r="I437" t="s">
        <v>347</v>
      </c>
    </row>
    <row r="438" spans="1:18" x14ac:dyDescent="0.3">
      <c r="A438" t="str">
        <f t="shared" si="28"/>
        <v>E XI</v>
      </c>
      <c r="B438" s="49">
        <v>32207</v>
      </c>
      <c r="C438" t="s">
        <v>27</v>
      </c>
      <c r="D438" s="11" t="s">
        <v>151</v>
      </c>
      <c r="E438" s="11" t="s">
        <v>152</v>
      </c>
      <c r="F438" s="4" t="str">
        <f t="shared" si="29"/>
        <v>LOST</v>
      </c>
      <c r="G438" s="4">
        <v>0</v>
      </c>
      <c r="H438" s="4">
        <v>6</v>
      </c>
    </row>
    <row r="439" spans="1:18" x14ac:dyDescent="0.3">
      <c r="A439" t="str">
        <f t="shared" si="28"/>
        <v>E XI</v>
      </c>
      <c r="B439" s="49">
        <v>32242</v>
      </c>
      <c r="C439" t="s">
        <v>110</v>
      </c>
      <c r="D439" s="11" t="s">
        <v>151</v>
      </c>
      <c r="E439" s="11" t="s">
        <v>92</v>
      </c>
      <c r="F439" s="4" t="str">
        <f t="shared" si="29"/>
        <v>DREW</v>
      </c>
      <c r="G439" s="4">
        <v>3</v>
      </c>
      <c r="H439" s="4">
        <v>3</v>
      </c>
      <c r="I439" t="s">
        <v>380</v>
      </c>
      <c r="J439" t="s">
        <v>380</v>
      </c>
      <c r="K439" t="s">
        <v>244</v>
      </c>
    </row>
    <row r="440" spans="1:18" x14ac:dyDescent="0.3">
      <c r="A440" t="str">
        <f t="shared" si="28"/>
        <v>E XI</v>
      </c>
      <c r="B440" s="49">
        <v>32256</v>
      </c>
      <c r="C440" t="s">
        <v>29</v>
      </c>
      <c r="D440" s="11" t="s">
        <v>151</v>
      </c>
      <c r="E440" s="11" t="s">
        <v>92</v>
      </c>
      <c r="F440" s="4" t="str">
        <f t="shared" si="29"/>
        <v>LOST</v>
      </c>
      <c r="G440" s="4">
        <v>2</v>
      </c>
      <c r="H440" s="4">
        <v>6</v>
      </c>
      <c r="I440" t="s">
        <v>380</v>
      </c>
      <c r="J440" t="s">
        <v>381</v>
      </c>
    </row>
    <row r="441" spans="1:18" x14ac:dyDescent="0.3">
      <c r="B441" s="64" t="s">
        <v>105</v>
      </c>
      <c r="C441" s="65"/>
      <c r="D441" s="65"/>
      <c r="E441" s="65"/>
      <c r="F441" s="65"/>
      <c r="G441" s="65"/>
      <c r="H441" s="66"/>
      <c r="I441" s="15"/>
    </row>
    <row r="442" spans="1:18" x14ac:dyDescent="0.3">
      <c r="B442" s="50" t="s">
        <v>86</v>
      </c>
      <c r="C442" s="6" t="s">
        <v>87</v>
      </c>
      <c r="D442" s="6" t="s">
        <v>88</v>
      </c>
      <c r="E442" s="7" t="s">
        <v>89</v>
      </c>
      <c r="F442" s="7" t="s">
        <v>90</v>
      </c>
      <c r="G442" s="8" t="s">
        <v>91</v>
      </c>
      <c r="H442" s="8" t="s">
        <v>92</v>
      </c>
      <c r="I442" s="70" t="s">
        <v>394</v>
      </c>
      <c r="J442" s="70"/>
      <c r="K442" s="70"/>
      <c r="L442" s="70"/>
      <c r="M442" s="70"/>
      <c r="N442" s="70"/>
      <c r="O442" s="70"/>
      <c r="P442" s="70"/>
      <c r="Q442" s="70"/>
      <c r="R442" s="70"/>
    </row>
    <row r="443" spans="1:18" x14ac:dyDescent="0.3">
      <c r="A443" t="str">
        <f t="shared" ref="A443:A469" si="30">$B$441</f>
        <v>F  XI</v>
      </c>
      <c r="B443" s="49">
        <v>32039</v>
      </c>
      <c r="C443" t="s">
        <v>177</v>
      </c>
      <c r="D443" s="11" t="s">
        <v>150</v>
      </c>
      <c r="E443" s="11" t="s">
        <v>92</v>
      </c>
      <c r="F443" s="4" t="str">
        <f t="shared" ref="F443:F469" si="31">IF(G443&gt;H443,"WON",IF(H443&gt;G443,"LOST","DREW"))</f>
        <v>LOST</v>
      </c>
      <c r="G443" s="4">
        <v>1</v>
      </c>
      <c r="H443" s="4">
        <v>3</v>
      </c>
      <c r="I443" t="s">
        <v>395</v>
      </c>
    </row>
    <row r="444" spans="1:18" x14ac:dyDescent="0.3">
      <c r="A444" t="str">
        <f t="shared" si="30"/>
        <v>F  XI</v>
      </c>
      <c r="B444" s="49">
        <v>32046</v>
      </c>
      <c r="C444" t="s">
        <v>178</v>
      </c>
      <c r="D444" s="11" t="s">
        <v>151</v>
      </c>
      <c r="E444" s="11" t="s">
        <v>92</v>
      </c>
      <c r="F444" s="4" t="str">
        <f t="shared" si="31"/>
        <v>LOST</v>
      </c>
      <c r="G444" s="4">
        <v>1</v>
      </c>
      <c r="H444" s="4">
        <v>9</v>
      </c>
      <c r="I444" t="s">
        <v>345</v>
      </c>
    </row>
    <row r="445" spans="1:18" x14ac:dyDescent="0.3">
      <c r="A445" t="str">
        <f t="shared" si="30"/>
        <v>F  XI</v>
      </c>
      <c r="B445" s="49">
        <v>32053</v>
      </c>
      <c r="C445" t="s">
        <v>179</v>
      </c>
      <c r="D445" s="11" t="s">
        <v>151</v>
      </c>
      <c r="E445" s="11" t="s">
        <v>152</v>
      </c>
      <c r="F445" s="4" t="str">
        <f t="shared" si="31"/>
        <v>LOST</v>
      </c>
      <c r="G445" s="4">
        <v>2</v>
      </c>
      <c r="H445" s="4">
        <v>9</v>
      </c>
      <c r="I445" t="s">
        <v>396</v>
      </c>
      <c r="J445" t="s">
        <v>396</v>
      </c>
    </row>
    <row r="446" spans="1:18" x14ac:dyDescent="0.3">
      <c r="A446" t="str">
        <f t="shared" si="30"/>
        <v>F  XI</v>
      </c>
      <c r="B446" s="49">
        <v>32060</v>
      </c>
      <c r="C446" t="s">
        <v>29</v>
      </c>
      <c r="D446" s="11" t="s">
        <v>157</v>
      </c>
      <c r="E446" s="11" t="s">
        <v>92</v>
      </c>
      <c r="F446" s="4" t="str">
        <f t="shared" si="31"/>
        <v>LOST</v>
      </c>
      <c r="G446" s="4">
        <v>0</v>
      </c>
      <c r="H446" s="4">
        <v>3</v>
      </c>
    </row>
    <row r="447" spans="1:18" x14ac:dyDescent="0.3">
      <c r="A447" t="str">
        <f t="shared" si="30"/>
        <v>F  XI</v>
      </c>
      <c r="B447" s="49">
        <v>32067</v>
      </c>
      <c r="C447" t="s">
        <v>52</v>
      </c>
      <c r="D447" s="11" t="s">
        <v>151</v>
      </c>
      <c r="E447" s="11" t="s">
        <v>152</v>
      </c>
      <c r="F447" s="4" t="str">
        <f t="shared" si="31"/>
        <v>WON</v>
      </c>
      <c r="G447" s="4">
        <v>4</v>
      </c>
      <c r="H447" s="4">
        <v>0</v>
      </c>
      <c r="I447" t="s">
        <v>324</v>
      </c>
      <c r="J447" t="s">
        <v>324</v>
      </c>
      <c r="K447" t="s">
        <v>324</v>
      </c>
      <c r="L447" t="s">
        <v>395</v>
      </c>
    </row>
    <row r="448" spans="1:18" x14ac:dyDescent="0.3">
      <c r="A448" t="str">
        <f t="shared" si="30"/>
        <v>F  XI</v>
      </c>
      <c r="B448" s="49">
        <v>32074</v>
      </c>
      <c r="C448" t="s">
        <v>5</v>
      </c>
      <c r="D448" s="11" t="s">
        <v>151</v>
      </c>
      <c r="E448" s="11" t="s">
        <v>152</v>
      </c>
      <c r="F448" s="4" t="str">
        <f t="shared" si="31"/>
        <v>WON</v>
      </c>
      <c r="G448" s="4">
        <v>4</v>
      </c>
      <c r="H448" s="4">
        <v>1</v>
      </c>
      <c r="I448" t="s">
        <v>324</v>
      </c>
      <c r="J448" t="s">
        <v>395</v>
      </c>
      <c r="K448" t="s">
        <v>397</v>
      </c>
      <c r="L448" t="s">
        <v>321</v>
      </c>
    </row>
    <row r="449" spans="1:16" x14ac:dyDescent="0.3">
      <c r="A449" t="str">
        <f t="shared" si="30"/>
        <v>F  XI</v>
      </c>
      <c r="B449" s="49">
        <v>32081</v>
      </c>
      <c r="C449" t="s">
        <v>6</v>
      </c>
      <c r="D449" s="11" t="s">
        <v>150</v>
      </c>
      <c r="E449" s="11" t="s">
        <v>92</v>
      </c>
      <c r="F449" s="4" t="str">
        <f t="shared" si="31"/>
        <v>DREW</v>
      </c>
      <c r="G449" s="4">
        <v>2</v>
      </c>
      <c r="H449" s="4">
        <v>2</v>
      </c>
      <c r="I449" t="s">
        <v>324</v>
      </c>
      <c r="J449" t="s">
        <v>396</v>
      </c>
    </row>
    <row r="450" spans="1:16" x14ac:dyDescent="0.3">
      <c r="A450" t="str">
        <f t="shared" si="30"/>
        <v>F  XI</v>
      </c>
      <c r="B450" s="49">
        <v>32088</v>
      </c>
      <c r="C450" t="s">
        <v>59</v>
      </c>
      <c r="D450" s="11" t="s">
        <v>151</v>
      </c>
      <c r="E450" s="11" t="s">
        <v>92</v>
      </c>
      <c r="F450" s="4" t="str">
        <f t="shared" si="31"/>
        <v>WON</v>
      </c>
      <c r="G450" s="4">
        <v>8</v>
      </c>
      <c r="H450" s="4">
        <v>0</v>
      </c>
      <c r="I450" t="s">
        <v>324</v>
      </c>
      <c r="J450" t="s">
        <v>324</v>
      </c>
      <c r="K450" t="s">
        <v>324</v>
      </c>
      <c r="L450" t="s">
        <v>398</v>
      </c>
      <c r="M450" t="s">
        <v>398</v>
      </c>
      <c r="N450" t="s">
        <v>398</v>
      </c>
      <c r="O450" t="s">
        <v>399</v>
      </c>
      <c r="P450" t="s">
        <v>399</v>
      </c>
    </row>
    <row r="451" spans="1:16" x14ac:dyDescent="0.3">
      <c r="A451" t="str">
        <f t="shared" si="30"/>
        <v>F  XI</v>
      </c>
      <c r="B451" s="49">
        <v>32095</v>
      </c>
      <c r="C451" t="s">
        <v>6</v>
      </c>
      <c r="D451" s="11" t="s">
        <v>157</v>
      </c>
      <c r="E451" s="11" t="s">
        <v>152</v>
      </c>
      <c r="F451" s="4" t="str">
        <f t="shared" si="31"/>
        <v>WON</v>
      </c>
      <c r="G451" s="4">
        <v>6</v>
      </c>
      <c r="H451" s="4">
        <v>2</v>
      </c>
      <c r="I451" t="s">
        <v>321</v>
      </c>
      <c r="J451" t="s">
        <v>321</v>
      </c>
      <c r="K451" t="s">
        <v>337</v>
      </c>
      <c r="L451" t="s">
        <v>397</v>
      </c>
      <c r="M451" t="s">
        <v>400</v>
      </c>
      <c r="N451" t="s">
        <v>237</v>
      </c>
    </row>
    <row r="452" spans="1:16" x14ac:dyDescent="0.3">
      <c r="A452" t="str">
        <f t="shared" si="30"/>
        <v>F  XI</v>
      </c>
      <c r="B452" s="49">
        <v>32102</v>
      </c>
      <c r="C452" t="s">
        <v>178</v>
      </c>
      <c r="D452" s="11" t="s">
        <v>150</v>
      </c>
      <c r="E452" s="11" t="s">
        <v>152</v>
      </c>
      <c r="F452" s="4" t="str">
        <f t="shared" si="31"/>
        <v>WON</v>
      </c>
      <c r="G452" s="4">
        <v>2</v>
      </c>
      <c r="H452" s="4">
        <v>1</v>
      </c>
      <c r="I452" t="s">
        <v>398</v>
      </c>
      <c r="J452" t="s">
        <v>237</v>
      </c>
    </row>
    <row r="453" spans="1:16" x14ac:dyDescent="0.3">
      <c r="A453" t="str">
        <f t="shared" si="30"/>
        <v>F  XI</v>
      </c>
      <c r="B453" s="49">
        <v>32109</v>
      </c>
      <c r="C453" t="s">
        <v>53</v>
      </c>
      <c r="D453" s="11" t="s">
        <v>151</v>
      </c>
      <c r="E453" s="11" t="s">
        <v>92</v>
      </c>
      <c r="F453" s="4" t="str">
        <f t="shared" si="31"/>
        <v>DREW</v>
      </c>
      <c r="G453" s="4">
        <v>2</v>
      </c>
      <c r="H453" s="4">
        <v>2</v>
      </c>
      <c r="I453" t="s">
        <v>397</v>
      </c>
      <c r="J453" t="s">
        <v>237</v>
      </c>
    </row>
    <row r="454" spans="1:16" x14ac:dyDescent="0.3">
      <c r="A454" t="str">
        <f t="shared" si="30"/>
        <v>F  XI</v>
      </c>
      <c r="B454" s="49">
        <v>32116</v>
      </c>
      <c r="C454" t="s">
        <v>3</v>
      </c>
      <c r="D454" s="11" t="s">
        <v>151</v>
      </c>
      <c r="E454" s="11" t="s">
        <v>152</v>
      </c>
      <c r="F454" s="4" t="str">
        <f t="shared" si="31"/>
        <v>WON</v>
      </c>
      <c r="G454" s="4">
        <v>5</v>
      </c>
      <c r="H454" s="4">
        <v>0</v>
      </c>
      <c r="I454" t="s">
        <v>324</v>
      </c>
      <c r="J454" t="s">
        <v>324</v>
      </c>
      <c r="K454" t="s">
        <v>400</v>
      </c>
      <c r="L454" t="s">
        <v>267</v>
      </c>
      <c r="M454" t="s">
        <v>401</v>
      </c>
    </row>
    <row r="455" spans="1:16" x14ac:dyDescent="0.3">
      <c r="A455" t="str">
        <f t="shared" si="30"/>
        <v>F  XI</v>
      </c>
      <c r="B455" s="49">
        <v>32123</v>
      </c>
      <c r="C455" t="s">
        <v>27</v>
      </c>
      <c r="D455" s="11" t="s">
        <v>151</v>
      </c>
      <c r="E455" s="11" t="s">
        <v>152</v>
      </c>
      <c r="F455" s="4" t="str">
        <f t="shared" si="31"/>
        <v>WON</v>
      </c>
      <c r="G455" s="4">
        <v>2</v>
      </c>
      <c r="H455" s="4">
        <v>1</v>
      </c>
      <c r="I455" t="s">
        <v>398</v>
      </c>
      <c r="J455" t="s">
        <v>402</v>
      </c>
    </row>
    <row r="456" spans="1:16" x14ac:dyDescent="0.3">
      <c r="A456" t="str">
        <f t="shared" si="30"/>
        <v>F  XI</v>
      </c>
      <c r="B456" s="49">
        <v>32130</v>
      </c>
      <c r="C456" t="s">
        <v>24</v>
      </c>
      <c r="D456" s="11" t="s">
        <v>151</v>
      </c>
      <c r="E456" s="11" t="s">
        <v>92</v>
      </c>
      <c r="F456" s="4" t="str">
        <f t="shared" si="31"/>
        <v>WON</v>
      </c>
      <c r="G456" s="4">
        <v>6</v>
      </c>
      <c r="H456" s="4">
        <v>1</v>
      </c>
      <c r="I456" t="s">
        <v>324</v>
      </c>
      <c r="J456" t="s">
        <v>324</v>
      </c>
      <c r="K456" t="s">
        <v>403</v>
      </c>
      <c r="L456" t="s">
        <v>395</v>
      </c>
      <c r="M456" t="s">
        <v>398</v>
      </c>
      <c r="N456" t="s">
        <v>237</v>
      </c>
    </row>
    <row r="457" spans="1:16" x14ac:dyDescent="0.3">
      <c r="A457" t="str">
        <f t="shared" si="30"/>
        <v>F  XI</v>
      </c>
      <c r="B457" s="49">
        <v>32144</v>
      </c>
      <c r="C457" t="s">
        <v>51</v>
      </c>
      <c r="D457" s="11" t="s">
        <v>157</v>
      </c>
      <c r="E457" s="11" t="s">
        <v>92</v>
      </c>
      <c r="F457" s="4" t="str">
        <f t="shared" si="31"/>
        <v>WON</v>
      </c>
      <c r="G457" s="4">
        <v>3</v>
      </c>
      <c r="H457" s="4">
        <v>2</v>
      </c>
      <c r="I457" t="s">
        <v>321</v>
      </c>
      <c r="J457" t="s">
        <v>397</v>
      </c>
      <c r="K457" t="s">
        <v>397</v>
      </c>
    </row>
    <row r="458" spans="1:16" x14ac:dyDescent="0.3">
      <c r="A458" t="str">
        <f t="shared" si="30"/>
        <v>F  XI</v>
      </c>
      <c r="B458" s="49">
        <v>32151</v>
      </c>
      <c r="C458" t="s">
        <v>108</v>
      </c>
      <c r="D458" s="11" t="s">
        <v>151</v>
      </c>
      <c r="E458" s="11" t="s">
        <v>152</v>
      </c>
      <c r="F458" s="4" t="str">
        <f t="shared" si="31"/>
        <v>WON</v>
      </c>
      <c r="G458" s="4">
        <v>8</v>
      </c>
      <c r="H458" s="4">
        <v>0</v>
      </c>
      <c r="I458" t="s">
        <v>333</v>
      </c>
      <c r="J458" t="s">
        <v>333</v>
      </c>
      <c r="K458" t="s">
        <v>404</v>
      </c>
      <c r="L458" t="s">
        <v>404</v>
      </c>
      <c r="M458" t="s">
        <v>403</v>
      </c>
      <c r="N458" t="s">
        <v>398</v>
      </c>
      <c r="O458" t="s">
        <v>324</v>
      </c>
      <c r="P458" t="s">
        <v>399</v>
      </c>
    </row>
    <row r="459" spans="1:16" x14ac:dyDescent="0.3">
      <c r="A459" t="str">
        <f t="shared" si="30"/>
        <v>F  XI</v>
      </c>
      <c r="B459" s="49">
        <v>32158</v>
      </c>
      <c r="C459" t="s">
        <v>179</v>
      </c>
      <c r="D459" s="11" t="s">
        <v>151</v>
      </c>
      <c r="E459" s="11" t="s">
        <v>92</v>
      </c>
      <c r="F459" s="4" t="str">
        <f t="shared" si="31"/>
        <v>WON</v>
      </c>
      <c r="G459" s="4">
        <v>2</v>
      </c>
      <c r="H459" s="4">
        <v>1</v>
      </c>
      <c r="I459" t="s">
        <v>321</v>
      </c>
      <c r="J459" t="s">
        <v>398</v>
      </c>
    </row>
    <row r="460" spans="1:16" x14ac:dyDescent="0.3">
      <c r="A460" t="str">
        <f t="shared" si="30"/>
        <v>F  XI</v>
      </c>
      <c r="B460" s="49">
        <v>32179</v>
      </c>
      <c r="C460" t="s">
        <v>5</v>
      </c>
      <c r="D460" s="11" t="s">
        <v>157</v>
      </c>
      <c r="E460" s="11" t="s">
        <v>92</v>
      </c>
      <c r="F460" s="4" t="str">
        <f t="shared" si="31"/>
        <v>WON</v>
      </c>
      <c r="G460" s="4">
        <v>3</v>
      </c>
      <c r="H460" s="4">
        <v>2</v>
      </c>
      <c r="I460" t="s">
        <v>398</v>
      </c>
      <c r="J460" t="s">
        <v>398</v>
      </c>
      <c r="K460" t="s">
        <v>399</v>
      </c>
    </row>
    <row r="461" spans="1:16" x14ac:dyDescent="0.3">
      <c r="A461" t="str">
        <f t="shared" si="30"/>
        <v>F  XI</v>
      </c>
      <c r="B461" s="49">
        <v>32186</v>
      </c>
      <c r="C461" t="s">
        <v>5</v>
      </c>
      <c r="D461" s="11" t="s">
        <v>157</v>
      </c>
      <c r="E461" s="11" t="s">
        <v>152</v>
      </c>
      <c r="F461" s="4" t="str">
        <f t="shared" si="31"/>
        <v>LOST</v>
      </c>
      <c r="G461" s="4">
        <v>2</v>
      </c>
      <c r="H461" s="4">
        <v>6</v>
      </c>
      <c r="I461" t="s">
        <v>403</v>
      </c>
      <c r="J461" t="s">
        <v>397</v>
      </c>
    </row>
    <row r="462" spans="1:16" x14ac:dyDescent="0.3">
      <c r="A462" t="str">
        <f t="shared" si="30"/>
        <v>F  XI</v>
      </c>
      <c r="B462" s="49">
        <v>32193</v>
      </c>
      <c r="C462" t="s">
        <v>3</v>
      </c>
      <c r="D462" s="11" t="s">
        <v>151</v>
      </c>
      <c r="E462" s="11" t="s">
        <v>92</v>
      </c>
      <c r="F462" s="4" t="str">
        <f t="shared" si="31"/>
        <v>DREW</v>
      </c>
      <c r="G462" s="4">
        <v>2</v>
      </c>
      <c r="H462" s="4">
        <v>2</v>
      </c>
      <c r="I462" t="s">
        <v>403</v>
      </c>
      <c r="J462" t="s">
        <v>395</v>
      </c>
    </row>
    <row r="463" spans="1:16" x14ac:dyDescent="0.3">
      <c r="A463" t="str">
        <f t="shared" si="30"/>
        <v>F  XI</v>
      </c>
      <c r="B463" s="49">
        <v>32200</v>
      </c>
      <c r="C463" t="s">
        <v>53</v>
      </c>
      <c r="D463" s="11" t="s">
        <v>151</v>
      </c>
      <c r="E463" s="11" t="s">
        <v>152</v>
      </c>
      <c r="F463" s="4" t="str">
        <f t="shared" si="31"/>
        <v>LOST</v>
      </c>
      <c r="G463" s="4">
        <v>1</v>
      </c>
      <c r="H463" s="4">
        <v>3</v>
      </c>
      <c r="I463" t="s">
        <v>324</v>
      </c>
    </row>
    <row r="464" spans="1:16" x14ac:dyDescent="0.3">
      <c r="A464" t="str">
        <f t="shared" si="30"/>
        <v>F  XI</v>
      </c>
      <c r="B464" s="49">
        <v>32207</v>
      </c>
      <c r="C464" t="s">
        <v>27</v>
      </c>
      <c r="D464" s="11" t="s">
        <v>151</v>
      </c>
      <c r="E464" s="11" t="s">
        <v>92</v>
      </c>
      <c r="F464" s="4" t="str">
        <f t="shared" si="31"/>
        <v>WON</v>
      </c>
      <c r="G464" s="4">
        <v>6</v>
      </c>
      <c r="H464" s="4">
        <v>0</v>
      </c>
      <c r="I464" t="s">
        <v>402</v>
      </c>
      <c r="J464" t="s">
        <v>402</v>
      </c>
      <c r="K464" t="s">
        <v>324</v>
      </c>
      <c r="L464" t="s">
        <v>399</v>
      </c>
      <c r="M464" t="s">
        <v>403</v>
      </c>
      <c r="N464" t="s">
        <v>237</v>
      </c>
    </row>
    <row r="465" spans="1:18" x14ac:dyDescent="0.3">
      <c r="A465" t="str">
        <f t="shared" si="30"/>
        <v>F  XI</v>
      </c>
      <c r="B465" s="49">
        <v>32214</v>
      </c>
      <c r="C465" t="s">
        <v>24</v>
      </c>
      <c r="D465" s="11" t="s">
        <v>151</v>
      </c>
      <c r="E465" s="11" t="s">
        <v>152</v>
      </c>
      <c r="F465" s="4" t="str">
        <f t="shared" si="31"/>
        <v>WON</v>
      </c>
      <c r="G465" s="4">
        <v>10</v>
      </c>
      <c r="H465" s="4">
        <v>1</v>
      </c>
      <c r="I465" t="s">
        <v>324</v>
      </c>
      <c r="J465" t="s">
        <v>324</v>
      </c>
      <c r="K465" t="s">
        <v>398</v>
      </c>
      <c r="L465" t="s">
        <v>398</v>
      </c>
      <c r="M465" t="s">
        <v>395</v>
      </c>
      <c r="N465" t="s">
        <v>395</v>
      </c>
      <c r="O465" t="s">
        <v>403</v>
      </c>
      <c r="P465" t="s">
        <v>403</v>
      </c>
      <c r="Q465" t="s">
        <v>397</v>
      </c>
      <c r="R465" t="s">
        <v>402</v>
      </c>
    </row>
    <row r="466" spans="1:18" x14ac:dyDescent="0.3">
      <c r="A466" t="str">
        <f t="shared" si="30"/>
        <v>F  XI</v>
      </c>
      <c r="B466" s="49">
        <v>32228</v>
      </c>
      <c r="C466" t="s">
        <v>34</v>
      </c>
      <c r="D466" s="11" t="s">
        <v>150</v>
      </c>
      <c r="E466" s="11" t="s">
        <v>152</v>
      </c>
      <c r="F466" s="4" t="str">
        <f t="shared" si="31"/>
        <v>DREW</v>
      </c>
      <c r="G466" s="4">
        <v>3</v>
      </c>
      <c r="H466" s="4">
        <v>3</v>
      </c>
      <c r="I466" t="s">
        <v>260</v>
      </c>
      <c r="J466" t="s">
        <v>397</v>
      </c>
      <c r="K466" t="s">
        <v>405</v>
      </c>
    </row>
    <row r="467" spans="1:18" x14ac:dyDescent="0.3">
      <c r="A467" t="str">
        <f t="shared" si="30"/>
        <v>F  XI</v>
      </c>
      <c r="B467" s="49">
        <v>32242</v>
      </c>
      <c r="C467" t="s">
        <v>178</v>
      </c>
      <c r="D467" s="11" t="s">
        <v>151</v>
      </c>
      <c r="E467" s="11" t="s">
        <v>152</v>
      </c>
      <c r="F467" s="4" t="str">
        <f t="shared" si="31"/>
        <v>DREW</v>
      </c>
      <c r="G467" s="4">
        <v>3</v>
      </c>
      <c r="H467" s="4">
        <v>3</v>
      </c>
      <c r="I467" t="s">
        <v>324</v>
      </c>
      <c r="J467" t="s">
        <v>324</v>
      </c>
      <c r="K467" t="s">
        <v>402</v>
      </c>
    </row>
    <row r="468" spans="1:18" x14ac:dyDescent="0.3">
      <c r="A468" t="str">
        <f t="shared" si="30"/>
        <v>F  XI</v>
      </c>
      <c r="B468" s="49">
        <v>32245</v>
      </c>
      <c r="C468" t="s">
        <v>52</v>
      </c>
      <c r="D468" s="11" t="s">
        <v>151</v>
      </c>
      <c r="E468" s="11" t="s">
        <v>92</v>
      </c>
      <c r="F468" s="4" t="str">
        <f t="shared" si="31"/>
        <v>WON</v>
      </c>
      <c r="G468" s="4">
        <v>3</v>
      </c>
      <c r="H468" s="4">
        <v>1</v>
      </c>
      <c r="I468" t="s">
        <v>402</v>
      </c>
      <c r="J468" t="s">
        <v>402</v>
      </c>
      <c r="K468" t="s">
        <v>406</v>
      </c>
    </row>
    <row r="469" spans="1:18" x14ac:dyDescent="0.3">
      <c r="A469" t="str">
        <f t="shared" si="30"/>
        <v>F  XI</v>
      </c>
      <c r="B469" s="49">
        <v>32263</v>
      </c>
      <c r="C469" t="s">
        <v>5</v>
      </c>
      <c r="D469" s="11" t="s">
        <v>151</v>
      </c>
      <c r="E469" s="11" t="s">
        <v>92</v>
      </c>
      <c r="F469" s="4" t="str">
        <f t="shared" si="31"/>
        <v>WON</v>
      </c>
      <c r="G469" s="4">
        <v>6</v>
      </c>
      <c r="H469" s="4">
        <v>3</v>
      </c>
      <c r="I469" t="s">
        <v>321</v>
      </c>
      <c r="J469" t="s">
        <v>321</v>
      </c>
      <c r="K469" t="s">
        <v>324</v>
      </c>
      <c r="L469" t="s">
        <v>402</v>
      </c>
      <c r="M469" t="s">
        <v>387</v>
      </c>
      <c r="N469" t="s">
        <v>407</v>
      </c>
    </row>
    <row r="470" spans="1:18" x14ac:dyDescent="0.3">
      <c r="B470" s="64" t="s">
        <v>155</v>
      </c>
      <c r="C470" s="65"/>
      <c r="D470" s="65"/>
      <c r="E470" s="65"/>
      <c r="F470" s="65"/>
      <c r="G470" s="65"/>
      <c r="H470" s="66"/>
      <c r="I470" s="15"/>
    </row>
    <row r="471" spans="1:18" x14ac:dyDescent="0.3">
      <c r="B471" s="50" t="s">
        <v>86</v>
      </c>
      <c r="C471" s="6" t="s">
        <v>87</v>
      </c>
      <c r="D471" s="6" t="s">
        <v>88</v>
      </c>
      <c r="E471" s="7" t="s">
        <v>89</v>
      </c>
      <c r="F471" s="7" t="s">
        <v>90</v>
      </c>
      <c r="G471" s="8" t="s">
        <v>91</v>
      </c>
      <c r="H471" s="8" t="s">
        <v>92</v>
      </c>
      <c r="I471" s="70" t="s">
        <v>394</v>
      </c>
      <c r="J471" s="70"/>
      <c r="K471" s="70"/>
      <c r="L471" s="70"/>
      <c r="M471" s="70"/>
      <c r="N471" s="70"/>
      <c r="O471" s="70"/>
      <c r="P471" s="70"/>
      <c r="Q471" s="70"/>
      <c r="R471" s="70"/>
    </row>
    <row r="472" spans="1:18" x14ac:dyDescent="0.3">
      <c r="A472" t="str">
        <f t="shared" ref="A472:A493" si="32">$B$470</f>
        <v>G XI</v>
      </c>
      <c r="B472" s="49">
        <v>32046</v>
      </c>
      <c r="C472" t="s">
        <v>180</v>
      </c>
      <c r="D472" s="11" t="s">
        <v>151</v>
      </c>
      <c r="E472" s="11" t="s">
        <v>152</v>
      </c>
      <c r="F472" s="4" t="str">
        <f t="shared" ref="F472:F493" si="33">IF(G472&gt;H472,"WON",IF(H472&gt;G472,"LOST","DREW"))</f>
        <v>WON</v>
      </c>
      <c r="G472" s="14">
        <v>9</v>
      </c>
      <c r="H472" s="4">
        <v>1</v>
      </c>
      <c r="I472" t="s">
        <v>408</v>
      </c>
      <c r="J472" t="s">
        <v>408</v>
      </c>
      <c r="K472" t="s">
        <v>408</v>
      </c>
      <c r="L472" t="s">
        <v>234</v>
      </c>
      <c r="M472" t="s">
        <v>234</v>
      </c>
      <c r="N472" t="s">
        <v>234</v>
      </c>
      <c r="O472" t="s">
        <v>267</v>
      </c>
      <c r="P472" t="s">
        <v>267</v>
      </c>
      <c r="Q472" t="s">
        <v>267</v>
      </c>
    </row>
    <row r="473" spans="1:18" x14ac:dyDescent="0.3">
      <c r="A473" t="str">
        <f t="shared" si="32"/>
        <v>G XI</v>
      </c>
      <c r="B473" s="49">
        <v>32053</v>
      </c>
      <c r="C473" t="s">
        <v>5</v>
      </c>
      <c r="D473" s="11" t="s">
        <v>151</v>
      </c>
      <c r="E473" s="11" t="s">
        <v>92</v>
      </c>
      <c r="F473" s="4" t="str">
        <f t="shared" si="33"/>
        <v>LOST</v>
      </c>
      <c r="G473" s="14">
        <v>1</v>
      </c>
      <c r="H473" s="4">
        <v>2</v>
      </c>
      <c r="I473" t="s">
        <v>408</v>
      </c>
    </row>
    <row r="474" spans="1:18" x14ac:dyDescent="0.3">
      <c r="A474" t="str">
        <f t="shared" si="32"/>
        <v>G XI</v>
      </c>
      <c r="B474" s="49">
        <v>32060</v>
      </c>
      <c r="C474" t="s">
        <v>53</v>
      </c>
      <c r="D474" s="11" t="s">
        <v>151</v>
      </c>
      <c r="E474" s="11" t="s">
        <v>152</v>
      </c>
      <c r="F474" s="4" t="str">
        <f t="shared" si="33"/>
        <v>LOST</v>
      </c>
      <c r="G474" s="14">
        <v>1</v>
      </c>
      <c r="H474" s="4">
        <v>6</v>
      </c>
      <c r="I474" t="s">
        <v>409</v>
      </c>
    </row>
    <row r="475" spans="1:18" x14ac:dyDescent="0.3">
      <c r="A475" t="str">
        <f t="shared" si="32"/>
        <v>G XI</v>
      </c>
      <c r="B475" s="49">
        <v>32074</v>
      </c>
      <c r="C475" t="s">
        <v>6</v>
      </c>
      <c r="D475" s="11" t="s">
        <v>157</v>
      </c>
      <c r="E475" s="11" t="s">
        <v>92</v>
      </c>
      <c r="F475" s="4" t="str">
        <f t="shared" si="33"/>
        <v>LOST</v>
      </c>
      <c r="G475" s="14">
        <v>1</v>
      </c>
      <c r="H475" s="4">
        <v>5</v>
      </c>
      <c r="I475" t="s">
        <v>351</v>
      </c>
    </row>
    <row r="476" spans="1:18" x14ac:dyDescent="0.3">
      <c r="A476" t="str">
        <f t="shared" si="32"/>
        <v>G XI</v>
      </c>
      <c r="B476" s="49">
        <v>32081</v>
      </c>
      <c r="C476" t="s">
        <v>52</v>
      </c>
      <c r="D476" s="11" t="s">
        <v>157</v>
      </c>
      <c r="E476" s="11" t="s">
        <v>92</v>
      </c>
      <c r="F476" s="4" t="str">
        <f t="shared" si="33"/>
        <v>LOST</v>
      </c>
      <c r="G476" s="14">
        <v>1</v>
      </c>
      <c r="H476" s="4">
        <v>9</v>
      </c>
      <c r="I476" t="s">
        <v>410</v>
      </c>
    </row>
    <row r="477" spans="1:18" x14ac:dyDescent="0.3">
      <c r="A477" t="str">
        <f t="shared" si="32"/>
        <v>G XI</v>
      </c>
      <c r="B477" s="49">
        <v>32088</v>
      </c>
      <c r="C477" t="s">
        <v>27</v>
      </c>
      <c r="D477" s="11" t="s">
        <v>151</v>
      </c>
      <c r="E477" s="11" t="s">
        <v>92</v>
      </c>
      <c r="F477" s="4" t="str">
        <f t="shared" si="33"/>
        <v>LOST</v>
      </c>
      <c r="G477" s="14">
        <v>0</v>
      </c>
      <c r="H477" s="4">
        <v>6</v>
      </c>
    </row>
    <row r="478" spans="1:18" x14ac:dyDescent="0.3">
      <c r="A478" t="str">
        <f t="shared" si="32"/>
        <v>G XI</v>
      </c>
      <c r="B478" s="49">
        <v>32095</v>
      </c>
      <c r="C478" t="s">
        <v>53</v>
      </c>
      <c r="D478" s="11" t="s">
        <v>151</v>
      </c>
      <c r="E478" s="11" t="s">
        <v>92</v>
      </c>
      <c r="F478" s="4" t="str">
        <f t="shared" si="33"/>
        <v>LOST</v>
      </c>
      <c r="G478" s="14">
        <v>2</v>
      </c>
      <c r="H478" s="4">
        <v>9</v>
      </c>
      <c r="I478" t="s">
        <v>405</v>
      </c>
      <c r="J478" t="s">
        <v>411</v>
      </c>
    </row>
    <row r="479" spans="1:18" x14ac:dyDescent="0.3">
      <c r="A479" t="str">
        <f t="shared" si="32"/>
        <v>G XI</v>
      </c>
      <c r="B479" s="49">
        <v>32102</v>
      </c>
      <c r="C479" t="s">
        <v>180</v>
      </c>
      <c r="D479" s="11" t="s">
        <v>150</v>
      </c>
      <c r="E479" s="11" t="s">
        <v>92</v>
      </c>
      <c r="F479" s="4" t="str">
        <f t="shared" si="33"/>
        <v>LOST</v>
      </c>
      <c r="G479" s="14">
        <v>1</v>
      </c>
      <c r="H479" s="4">
        <v>2</v>
      </c>
      <c r="I479" t="s">
        <v>412</v>
      </c>
    </row>
    <row r="480" spans="1:18" x14ac:dyDescent="0.3">
      <c r="A480" t="str">
        <f t="shared" si="32"/>
        <v>G XI</v>
      </c>
      <c r="B480" s="49">
        <v>32109</v>
      </c>
      <c r="C480" t="s">
        <v>27</v>
      </c>
      <c r="D480" s="11" t="s">
        <v>151</v>
      </c>
      <c r="E480" s="11" t="s">
        <v>152</v>
      </c>
      <c r="F480" s="4" t="str">
        <f t="shared" si="33"/>
        <v>LOST</v>
      </c>
      <c r="G480" s="14">
        <v>1</v>
      </c>
      <c r="H480" s="4">
        <v>7</v>
      </c>
      <c r="I480" t="s">
        <v>411</v>
      </c>
    </row>
    <row r="481" spans="1:18" x14ac:dyDescent="0.3">
      <c r="A481" t="str">
        <f t="shared" si="32"/>
        <v>G XI</v>
      </c>
      <c r="B481" s="49">
        <v>32116</v>
      </c>
      <c r="C481" t="s">
        <v>24</v>
      </c>
      <c r="D481" s="11" t="s">
        <v>150</v>
      </c>
      <c r="E481" s="11" t="s">
        <v>152</v>
      </c>
      <c r="F481" s="4" t="str">
        <f t="shared" si="33"/>
        <v>LOST</v>
      </c>
      <c r="G481" s="14">
        <v>3</v>
      </c>
      <c r="H481" s="4">
        <v>6</v>
      </c>
      <c r="I481" t="s">
        <v>411</v>
      </c>
      <c r="J481" t="s">
        <v>381</v>
      </c>
      <c r="K481" t="s">
        <v>381</v>
      </c>
    </row>
    <row r="482" spans="1:18" x14ac:dyDescent="0.3">
      <c r="A482" t="str">
        <f t="shared" si="32"/>
        <v>G XI</v>
      </c>
      <c r="B482" s="49">
        <v>32123</v>
      </c>
      <c r="C482" t="s">
        <v>108</v>
      </c>
      <c r="D482" s="11" t="s">
        <v>151</v>
      </c>
      <c r="E482" s="11" t="s">
        <v>92</v>
      </c>
      <c r="F482" s="4" t="str">
        <f t="shared" si="33"/>
        <v>WON</v>
      </c>
      <c r="G482" s="14">
        <v>2</v>
      </c>
      <c r="H482" s="4">
        <v>0</v>
      </c>
      <c r="I482" t="s">
        <v>381</v>
      </c>
      <c r="J482" t="s">
        <v>379</v>
      </c>
    </row>
    <row r="483" spans="1:18" x14ac:dyDescent="0.3">
      <c r="A483" t="str">
        <f t="shared" si="32"/>
        <v>G XI</v>
      </c>
      <c r="B483" s="49">
        <v>32130</v>
      </c>
      <c r="C483" t="s">
        <v>179</v>
      </c>
      <c r="D483" s="11" t="s">
        <v>151</v>
      </c>
      <c r="E483" s="11" t="s">
        <v>152</v>
      </c>
      <c r="F483" s="4" t="str">
        <f t="shared" si="33"/>
        <v>LOST</v>
      </c>
      <c r="G483" s="14">
        <v>1</v>
      </c>
      <c r="H483" s="4">
        <v>2</v>
      </c>
      <c r="I483" t="s">
        <v>412</v>
      </c>
    </row>
    <row r="484" spans="1:18" x14ac:dyDescent="0.3">
      <c r="A484" t="str">
        <f t="shared" si="32"/>
        <v>G XI</v>
      </c>
      <c r="B484" s="49">
        <v>32151</v>
      </c>
      <c r="C484" t="s">
        <v>52</v>
      </c>
      <c r="D484" s="11" t="s">
        <v>151</v>
      </c>
      <c r="E484" s="11" t="s">
        <v>92</v>
      </c>
      <c r="F484" s="4" t="str">
        <f t="shared" si="33"/>
        <v>DREW</v>
      </c>
      <c r="G484" s="14">
        <v>1</v>
      </c>
      <c r="H484" s="4">
        <v>1</v>
      </c>
      <c r="I484" t="s">
        <v>411</v>
      </c>
    </row>
    <row r="485" spans="1:18" x14ac:dyDescent="0.3">
      <c r="A485" t="str">
        <f t="shared" si="32"/>
        <v>G XI</v>
      </c>
      <c r="B485" s="49">
        <v>32158</v>
      </c>
      <c r="C485" t="s">
        <v>5</v>
      </c>
      <c r="D485" s="11" t="s">
        <v>151</v>
      </c>
      <c r="E485" s="11" t="s">
        <v>152</v>
      </c>
      <c r="F485" s="4" t="str">
        <f t="shared" si="33"/>
        <v>LOST</v>
      </c>
      <c r="G485" s="14">
        <v>0</v>
      </c>
      <c r="H485" s="4">
        <v>3</v>
      </c>
    </row>
    <row r="486" spans="1:18" x14ac:dyDescent="0.3">
      <c r="A486" t="str">
        <f t="shared" si="32"/>
        <v>G XI</v>
      </c>
      <c r="B486" s="49">
        <v>32165</v>
      </c>
      <c r="C486" t="s">
        <v>59</v>
      </c>
      <c r="D486" s="11" t="s">
        <v>151</v>
      </c>
      <c r="E486" s="11" t="s">
        <v>92</v>
      </c>
      <c r="F486" s="4" t="str">
        <f t="shared" si="33"/>
        <v>LOST</v>
      </c>
      <c r="G486" s="14">
        <v>1</v>
      </c>
      <c r="H486" s="4">
        <v>3</v>
      </c>
      <c r="I486" t="s">
        <v>401</v>
      </c>
    </row>
    <row r="487" spans="1:18" x14ac:dyDescent="0.3">
      <c r="A487" t="str">
        <f t="shared" si="32"/>
        <v>G XI</v>
      </c>
      <c r="B487" s="49">
        <v>32193</v>
      </c>
      <c r="C487" t="s">
        <v>24</v>
      </c>
      <c r="D487" s="11" t="s">
        <v>151</v>
      </c>
      <c r="E487" s="11" t="s">
        <v>152</v>
      </c>
      <c r="F487" s="4" t="str">
        <f t="shared" si="33"/>
        <v>DREW</v>
      </c>
      <c r="G487" s="14">
        <v>1</v>
      </c>
      <c r="H487" s="4">
        <v>1</v>
      </c>
      <c r="I487" t="s">
        <v>412</v>
      </c>
    </row>
    <row r="488" spans="1:18" x14ac:dyDescent="0.3">
      <c r="A488" t="str">
        <f t="shared" si="32"/>
        <v>G XI</v>
      </c>
      <c r="B488" s="49">
        <v>32193</v>
      </c>
      <c r="C488" t="s">
        <v>24</v>
      </c>
      <c r="D488" s="11" t="s">
        <v>151</v>
      </c>
      <c r="E488" s="11" t="s">
        <v>92</v>
      </c>
      <c r="F488" s="4" t="str">
        <f t="shared" si="33"/>
        <v>DREW</v>
      </c>
      <c r="G488" s="14">
        <v>2</v>
      </c>
      <c r="H488" s="4">
        <v>2</v>
      </c>
      <c r="I488" t="s">
        <v>401</v>
      </c>
      <c r="J488" t="s">
        <v>411</v>
      </c>
    </row>
    <row r="489" spans="1:18" x14ac:dyDescent="0.3">
      <c r="A489" t="str">
        <f t="shared" si="32"/>
        <v>G XI</v>
      </c>
      <c r="B489" s="49">
        <v>32214</v>
      </c>
      <c r="C489" t="s">
        <v>179</v>
      </c>
      <c r="D489" s="11" t="s">
        <v>151</v>
      </c>
      <c r="E489" s="11" t="s">
        <v>92</v>
      </c>
      <c r="F489" s="4" t="str">
        <f t="shared" si="33"/>
        <v>DREW</v>
      </c>
      <c r="G489" s="14">
        <v>1</v>
      </c>
      <c r="H489" s="4">
        <v>1</v>
      </c>
      <c r="I489" t="s">
        <v>379</v>
      </c>
    </row>
    <row r="490" spans="1:18" x14ac:dyDescent="0.3">
      <c r="A490" t="str">
        <f t="shared" si="32"/>
        <v>G XI</v>
      </c>
      <c r="B490" s="49">
        <v>32242</v>
      </c>
      <c r="C490" t="s">
        <v>180</v>
      </c>
      <c r="D490" s="11" t="s">
        <v>151</v>
      </c>
      <c r="E490" s="11" t="s">
        <v>92</v>
      </c>
      <c r="F490" s="4" t="str">
        <f t="shared" si="33"/>
        <v>DREW</v>
      </c>
      <c r="G490" s="14">
        <v>3</v>
      </c>
      <c r="H490" s="4">
        <v>3</v>
      </c>
      <c r="I490" t="s">
        <v>256</v>
      </c>
      <c r="J490" t="s">
        <v>256</v>
      </c>
      <c r="K490" t="s">
        <v>401</v>
      </c>
    </row>
    <row r="491" spans="1:18" x14ac:dyDescent="0.3">
      <c r="A491" t="str">
        <f t="shared" si="32"/>
        <v>G XI</v>
      </c>
      <c r="B491" s="49">
        <v>32249</v>
      </c>
      <c r="C491" t="s">
        <v>3</v>
      </c>
      <c r="D491" s="11" t="s">
        <v>151</v>
      </c>
      <c r="E491" s="11" t="s">
        <v>152</v>
      </c>
      <c r="F491" s="4" t="str">
        <f t="shared" si="33"/>
        <v>WON</v>
      </c>
      <c r="G491" s="14">
        <v>7</v>
      </c>
      <c r="H491" s="4">
        <v>1</v>
      </c>
      <c r="I491" t="s">
        <v>405</v>
      </c>
      <c r="J491" t="s">
        <v>405</v>
      </c>
      <c r="K491" t="s">
        <v>381</v>
      </c>
      <c r="L491" t="s">
        <v>381</v>
      </c>
      <c r="M491" t="s">
        <v>412</v>
      </c>
      <c r="N491" t="s">
        <v>389</v>
      </c>
      <c r="O491" t="s">
        <v>351</v>
      </c>
    </row>
    <row r="492" spans="1:18" x14ac:dyDescent="0.3">
      <c r="A492" t="str">
        <f t="shared" si="32"/>
        <v>G XI</v>
      </c>
      <c r="B492" s="49">
        <v>32252</v>
      </c>
      <c r="C492" t="s">
        <v>52</v>
      </c>
      <c r="D492" s="11" t="s">
        <v>151</v>
      </c>
      <c r="E492" s="11" t="s">
        <v>152</v>
      </c>
      <c r="F492" s="4" t="str">
        <f t="shared" si="33"/>
        <v>LOST</v>
      </c>
      <c r="G492" s="14">
        <v>1</v>
      </c>
      <c r="H492" s="4">
        <v>2</v>
      </c>
      <c r="I492" t="s">
        <v>256</v>
      </c>
    </row>
    <row r="493" spans="1:18" x14ac:dyDescent="0.3">
      <c r="A493" t="str">
        <f t="shared" si="32"/>
        <v>G XI</v>
      </c>
      <c r="B493" s="49">
        <v>32256</v>
      </c>
      <c r="C493" t="s">
        <v>3</v>
      </c>
      <c r="D493" s="11" t="s">
        <v>151</v>
      </c>
      <c r="E493" s="11" t="s">
        <v>92</v>
      </c>
      <c r="F493" s="4" t="str">
        <f t="shared" si="33"/>
        <v>LOST</v>
      </c>
      <c r="G493" s="14">
        <v>1</v>
      </c>
      <c r="H493" s="4">
        <v>4</v>
      </c>
      <c r="I493" t="s">
        <v>405</v>
      </c>
    </row>
    <row r="494" spans="1:18" x14ac:dyDescent="0.3">
      <c r="B494" s="64" t="s">
        <v>153</v>
      </c>
      <c r="C494" s="65"/>
      <c r="D494" s="65"/>
      <c r="E494" s="65"/>
      <c r="F494" s="65"/>
      <c r="G494" s="65"/>
      <c r="H494" s="66"/>
      <c r="I494" s="15"/>
    </row>
    <row r="495" spans="1:18" x14ac:dyDescent="0.3">
      <c r="B495" s="50" t="s">
        <v>86</v>
      </c>
      <c r="C495" s="6" t="s">
        <v>87</v>
      </c>
      <c r="D495" s="6" t="s">
        <v>88</v>
      </c>
      <c r="E495" s="7" t="s">
        <v>89</v>
      </c>
      <c r="F495" s="7" t="s">
        <v>90</v>
      </c>
      <c r="G495" s="8" t="s">
        <v>91</v>
      </c>
      <c r="H495" s="8" t="s">
        <v>92</v>
      </c>
      <c r="I495" s="70" t="s">
        <v>394</v>
      </c>
      <c r="J495" s="70"/>
      <c r="K495" s="70"/>
      <c r="L495" s="70"/>
      <c r="M495" s="70"/>
      <c r="N495" s="70"/>
      <c r="O495" s="70"/>
      <c r="P495" s="70"/>
      <c r="Q495" s="70"/>
      <c r="R495" s="70"/>
    </row>
    <row r="496" spans="1:18" x14ac:dyDescent="0.3">
      <c r="A496" t="str">
        <f t="shared" ref="A496:A518" si="34">$B$494</f>
        <v>CAS XI</v>
      </c>
      <c r="B496" s="49">
        <v>32036</v>
      </c>
      <c r="C496" t="s">
        <v>46</v>
      </c>
      <c r="D496" s="11" t="s">
        <v>150</v>
      </c>
      <c r="E496" s="11" t="s">
        <v>152</v>
      </c>
      <c r="F496" s="4" t="str">
        <f t="shared" ref="F496:F518" si="35">IF(G496&gt;H496,"WON",IF(H496&gt;G496,"LOST","DREW"))</f>
        <v>WON</v>
      </c>
      <c r="G496" s="4">
        <v>5</v>
      </c>
      <c r="H496" s="4">
        <v>0</v>
      </c>
      <c r="I496" t="s">
        <v>413</v>
      </c>
      <c r="J496" t="s">
        <v>413</v>
      </c>
      <c r="K496" t="s">
        <v>413</v>
      </c>
      <c r="L496" t="s">
        <v>413</v>
      </c>
      <c r="M496" t="s">
        <v>414</v>
      </c>
    </row>
    <row r="497" spans="1:16" x14ac:dyDescent="0.3">
      <c r="A497" t="str">
        <f t="shared" si="34"/>
        <v>CAS XI</v>
      </c>
      <c r="B497" s="49">
        <v>32053</v>
      </c>
      <c r="C497" t="s">
        <v>7</v>
      </c>
      <c r="D497" s="11" t="s">
        <v>150</v>
      </c>
      <c r="E497" s="11" t="s">
        <v>152</v>
      </c>
      <c r="F497" s="4" t="str">
        <f t="shared" si="35"/>
        <v>DREW</v>
      </c>
      <c r="G497" s="4">
        <v>4</v>
      </c>
      <c r="H497" s="4">
        <v>4</v>
      </c>
      <c r="I497" t="s">
        <v>415</v>
      </c>
      <c r="J497" t="s">
        <v>415</v>
      </c>
      <c r="K497" t="s">
        <v>416</v>
      </c>
      <c r="L497" t="s">
        <v>243</v>
      </c>
    </row>
    <row r="498" spans="1:16" x14ac:dyDescent="0.3">
      <c r="A498" t="str">
        <f t="shared" si="34"/>
        <v>CAS XI</v>
      </c>
      <c r="B498" s="49">
        <v>32060</v>
      </c>
      <c r="C498" t="s">
        <v>181</v>
      </c>
      <c r="D498" s="11" t="s">
        <v>150</v>
      </c>
      <c r="E498" s="11" t="s">
        <v>152</v>
      </c>
      <c r="F498" s="4" t="str">
        <f t="shared" si="35"/>
        <v>WON</v>
      </c>
      <c r="G498" s="4">
        <v>5</v>
      </c>
      <c r="H498" s="4">
        <v>2</v>
      </c>
      <c r="I498" t="s">
        <v>416</v>
      </c>
      <c r="J498" t="s">
        <v>416</v>
      </c>
      <c r="K498" t="s">
        <v>417</v>
      </c>
      <c r="L498" t="s">
        <v>415</v>
      </c>
      <c r="M498" t="s">
        <v>414</v>
      </c>
    </row>
    <row r="499" spans="1:16" x14ac:dyDescent="0.3">
      <c r="A499" t="str">
        <f t="shared" si="34"/>
        <v>CAS XI</v>
      </c>
      <c r="B499" s="49">
        <v>32074</v>
      </c>
      <c r="C499" t="s">
        <v>6</v>
      </c>
      <c r="D499" s="11" t="s">
        <v>150</v>
      </c>
      <c r="E499" s="11" t="s">
        <v>152</v>
      </c>
      <c r="F499" s="4" t="str">
        <f t="shared" si="35"/>
        <v>LOST</v>
      </c>
      <c r="G499" s="4">
        <v>4</v>
      </c>
      <c r="H499" s="4">
        <v>5</v>
      </c>
      <c r="I499" t="s">
        <v>413</v>
      </c>
      <c r="J499" t="s">
        <v>413</v>
      </c>
      <c r="K499" t="s">
        <v>416</v>
      </c>
      <c r="L499" t="s">
        <v>416</v>
      </c>
    </row>
    <row r="500" spans="1:16" x14ac:dyDescent="0.3">
      <c r="A500" t="str">
        <f t="shared" si="34"/>
        <v>CAS XI</v>
      </c>
      <c r="B500" s="49">
        <v>32081</v>
      </c>
      <c r="C500" t="s">
        <v>41</v>
      </c>
      <c r="D500" s="11" t="s">
        <v>150</v>
      </c>
      <c r="E500" s="11" t="s">
        <v>152</v>
      </c>
      <c r="F500" s="4" t="str">
        <f t="shared" si="35"/>
        <v>LOST</v>
      </c>
      <c r="G500" s="4">
        <v>2</v>
      </c>
      <c r="H500" s="4">
        <v>5</v>
      </c>
      <c r="I500" t="s">
        <v>418</v>
      </c>
      <c r="J500" t="s">
        <v>419</v>
      </c>
    </row>
    <row r="501" spans="1:16" x14ac:dyDescent="0.3">
      <c r="A501" t="str">
        <f t="shared" si="34"/>
        <v>CAS XI</v>
      </c>
      <c r="B501" s="49">
        <v>32082</v>
      </c>
      <c r="C501" t="s">
        <v>26</v>
      </c>
      <c r="D501" s="11" t="s">
        <v>150</v>
      </c>
      <c r="E501" s="11" t="s">
        <v>152</v>
      </c>
      <c r="F501" s="4" t="str">
        <f t="shared" si="35"/>
        <v>LOST</v>
      </c>
      <c r="G501" s="4">
        <v>0</v>
      </c>
      <c r="H501" s="4">
        <v>3</v>
      </c>
    </row>
    <row r="502" spans="1:16" x14ac:dyDescent="0.3">
      <c r="A502" t="str">
        <f t="shared" si="34"/>
        <v>CAS XI</v>
      </c>
      <c r="B502" s="49">
        <v>32088</v>
      </c>
      <c r="C502" t="s">
        <v>5</v>
      </c>
      <c r="D502" s="11" t="s">
        <v>150</v>
      </c>
      <c r="E502" s="11" t="s">
        <v>152</v>
      </c>
      <c r="F502" s="4" t="str">
        <f t="shared" si="35"/>
        <v>WON</v>
      </c>
      <c r="G502" s="4">
        <v>8</v>
      </c>
      <c r="H502" s="4">
        <v>1</v>
      </c>
      <c r="I502" t="s">
        <v>413</v>
      </c>
      <c r="J502" t="s">
        <v>413</v>
      </c>
      <c r="K502" t="s">
        <v>413</v>
      </c>
      <c r="L502" t="s">
        <v>420</v>
      </c>
      <c r="M502" t="s">
        <v>420</v>
      </c>
      <c r="N502" t="s">
        <v>243</v>
      </c>
      <c r="O502" t="s">
        <v>421</v>
      </c>
      <c r="P502" t="s">
        <v>416</v>
      </c>
    </row>
    <row r="503" spans="1:16" x14ac:dyDescent="0.3">
      <c r="A503" t="str">
        <f t="shared" si="34"/>
        <v>CAS XI</v>
      </c>
      <c r="B503" s="49">
        <v>32095</v>
      </c>
      <c r="C503" t="s">
        <v>40</v>
      </c>
      <c r="D503" s="11" t="s">
        <v>157</v>
      </c>
      <c r="E503" s="11" t="s">
        <v>152</v>
      </c>
      <c r="F503" s="4" t="str">
        <f t="shared" si="35"/>
        <v>WON</v>
      </c>
      <c r="G503" s="4">
        <v>1</v>
      </c>
      <c r="H503" s="4">
        <v>0</v>
      </c>
      <c r="I503" t="s">
        <v>416</v>
      </c>
    </row>
    <row r="504" spans="1:16" x14ac:dyDescent="0.3">
      <c r="A504" t="str">
        <f t="shared" si="34"/>
        <v>CAS XI</v>
      </c>
      <c r="B504" s="49">
        <v>32102</v>
      </c>
      <c r="C504" t="s">
        <v>182</v>
      </c>
      <c r="D504" s="11" t="s">
        <v>150</v>
      </c>
      <c r="E504" s="11" t="s">
        <v>152</v>
      </c>
      <c r="F504" s="4" t="str">
        <f t="shared" si="35"/>
        <v>LOST</v>
      </c>
      <c r="G504" s="4">
        <v>4</v>
      </c>
      <c r="H504" s="4">
        <v>6</v>
      </c>
      <c r="I504" t="s">
        <v>415</v>
      </c>
      <c r="J504" t="s">
        <v>415</v>
      </c>
      <c r="K504" t="s">
        <v>415</v>
      </c>
      <c r="L504" t="s">
        <v>416</v>
      </c>
    </row>
    <row r="505" spans="1:16" x14ac:dyDescent="0.3">
      <c r="A505" t="str">
        <f t="shared" si="34"/>
        <v>CAS XI</v>
      </c>
      <c r="B505" s="49">
        <v>32109</v>
      </c>
      <c r="C505" t="s">
        <v>183</v>
      </c>
      <c r="D505" s="11" t="s">
        <v>157</v>
      </c>
      <c r="E505" s="11" t="s">
        <v>152</v>
      </c>
      <c r="F505" s="4" t="str">
        <f t="shared" si="35"/>
        <v>LOST</v>
      </c>
      <c r="G505" s="4">
        <v>1</v>
      </c>
      <c r="H505" s="4">
        <v>2</v>
      </c>
      <c r="I505" t="s">
        <v>420</v>
      </c>
    </row>
    <row r="506" spans="1:16" x14ac:dyDescent="0.3">
      <c r="A506" t="str">
        <f t="shared" si="34"/>
        <v>CAS XI</v>
      </c>
      <c r="B506" s="49">
        <v>32116</v>
      </c>
      <c r="C506" t="s">
        <v>51</v>
      </c>
      <c r="D506" s="11" t="s">
        <v>150</v>
      </c>
      <c r="E506" s="11" t="s">
        <v>92</v>
      </c>
      <c r="F506" s="4" t="str">
        <f t="shared" si="35"/>
        <v>WON</v>
      </c>
      <c r="G506" s="4">
        <v>4</v>
      </c>
      <c r="H506" s="4">
        <v>2</v>
      </c>
      <c r="I506" t="s">
        <v>413</v>
      </c>
      <c r="J506" t="s">
        <v>413</v>
      </c>
      <c r="K506" t="s">
        <v>422</v>
      </c>
      <c r="L506" t="s">
        <v>243</v>
      </c>
    </row>
    <row r="507" spans="1:16" x14ac:dyDescent="0.3">
      <c r="A507" t="str">
        <f t="shared" si="34"/>
        <v>CAS XI</v>
      </c>
      <c r="B507" s="49">
        <v>32123</v>
      </c>
      <c r="C507" t="s">
        <v>65</v>
      </c>
      <c r="D507" s="11" t="s">
        <v>157</v>
      </c>
      <c r="E507" s="11" t="s">
        <v>92</v>
      </c>
      <c r="F507" s="4" t="str">
        <f t="shared" si="35"/>
        <v>LOST</v>
      </c>
      <c r="G507" s="4">
        <v>1</v>
      </c>
      <c r="H507" s="4">
        <v>2</v>
      </c>
      <c r="I507" t="s">
        <v>419</v>
      </c>
    </row>
    <row r="508" spans="1:16" x14ac:dyDescent="0.3">
      <c r="A508" t="str">
        <f t="shared" si="34"/>
        <v>CAS XI</v>
      </c>
      <c r="B508" s="49">
        <v>32130</v>
      </c>
      <c r="C508" t="s">
        <v>186</v>
      </c>
      <c r="D508" s="11" t="s">
        <v>150</v>
      </c>
      <c r="E508" s="11" t="s">
        <v>152</v>
      </c>
      <c r="F508" s="4" t="str">
        <f t="shared" si="35"/>
        <v>LOST</v>
      </c>
      <c r="G508" s="4">
        <v>0</v>
      </c>
      <c r="H508" s="4">
        <v>8</v>
      </c>
    </row>
    <row r="509" spans="1:16" x14ac:dyDescent="0.3">
      <c r="A509" t="str">
        <f t="shared" si="34"/>
        <v>CAS XI</v>
      </c>
      <c r="B509" s="49">
        <v>32144</v>
      </c>
      <c r="C509" t="s">
        <v>65</v>
      </c>
      <c r="D509" s="11" t="s">
        <v>150</v>
      </c>
      <c r="E509" s="11" t="s">
        <v>152</v>
      </c>
      <c r="F509" s="4" t="str">
        <f t="shared" si="35"/>
        <v>LOST</v>
      </c>
      <c r="G509" s="4">
        <v>0</v>
      </c>
      <c r="H509" s="4">
        <v>1</v>
      </c>
    </row>
    <row r="510" spans="1:16" x14ac:dyDescent="0.3">
      <c r="A510" t="str">
        <f t="shared" si="34"/>
        <v>CAS XI</v>
      </c>
      <c r="B510" s="49">
        <v>32151</v>
      </c>
      <c r="C510" t="s">
        <v>43</v>
      </c>
      <c r="D510" s="11" t="s">
        <v>150</v>
      </c>
      <c r="E510" s="11" t="s">
        <v>92</v>
      </c>
      <c r="F510" s="4" t="str">
        <f t="shared" si="35"/>
        <v>LOST</v>
      </c>
      <c r="G510" s="4">
        <v>1</v>
      </c>
      <c r="H510" s="4">
        <v>2</v>
      </c>
      <c r="I510" t="s">
        <v>418</v>
      </c>
    </row>
    <row r="511" spans="1:16" x14ac:dyDescent="0.3">
      <c r="A511" t="str">
        <f t="shared" si="34"/>
        <v>CAS XI</v>
      </c>
      <c r="B511" s="49">
        <v>32186</v>
      </c>
      <c r="C511" t="s">
        <v>184</v>
      </c>
      <c r="D511" s="11" t="s">
        <v>150</v>
      </c>
      <c r="E511" s="11" t="s">
        <v>152</v>
      </c>
      <c r="F511" s="4" t="str">
        <f t="shared" si="35"/>
        <v>LOST</v>
      </c>
      <c r="G511" s="4">
        <v>2</v>
      </c>
      <c r="H511" s="4">
        <v>9</v>
      </c>
      <c r="I511" t="s">
        <v>419</v>
      </c>
      <c r="J511" t="s">
        <v>418</v>
      </c>
    </row>
    <row r="512" spans="1:16" x14ac:dyDescent="0.3">
      <c r="A512" t="str">
        <f t="shared" si="34"/>
        <v>CAS XI</v>
      </c>
      <c r="B512" s="49">
        <v>32193</v>
      </c>
      <c r="C512" t="s">
        <v>185</v>
      </c>
      <c r="D512" s="11" t="s">
        <v>150</v>
      </c>
      <c r="E512" s="11" t="s">
        <v>152</v>
      </c>
      <c r="F512" s="4" t="str">
        <f t="shared" si="35"/>
        <v>WON</v>
      </c>
      <c r="G512" s="4">
        <v>1</v>
      </c>
      <c r="H512" s="4">
        <v>0</v>
      </c>
      <c r="I512" t="s">
        <v>243</v>
      </c>
    </row>
    <row r="513" spans="1:18" x14ac:dyDescent="0.3">
      <c r="A513" t="str">
        <f t="shared" si="34"/>
        <v>CAS XI</v>
      </c>
      <c r="B513" s="49">
        <v>32200</v>
      </c>
      <c r="C513" t="s">
        <v>41</v>
      </c>
      <c r="D513" s="11" t="s">
        <v>150</v>
      </c>
      <c r="E513" s="11" t="s">
        <v>152</v>
      </c>
      <c r="F513" s="4" t="str">
        <f t="shared" si="35"/>
        <v>LOST</v>
      </c>
      <c r="G513" s="4">
        <v>3</v>
      </c>
      <c r="H513" s="4">
        <v>4</v>
      </c>
      <c r="I513" t="s">
        <v>421</v>
      </c>
      <c r="J513" t="s">
        <v>418</v>
      </c>
      <c r="K513" t="s">
        <v>243</v>
      </c>
    </row>
    <row r="514" spans="1:18" x14ac:dyDescent="0.3">
      <c r="A514" t="str">
        <f t="shared" si="34"/>
        <v>CAS XI</v>
      </c>
      <c r="B514" s="49">
        <v>32207</v>
      </c>
      <c r="C514" t="s">
        <v>5</v>
      </c>
      <c r="D514" s="11" t="s">
        <v>150</v>
      </c>
      <c r="E514" s="11" t="s">
        <v>92</v>
      </c>
      <c r="F514" s="4" t="str">
        <f t="shared" si="35"/>
        <v>LOST</v>
      </c>
      <c r="G514" s="4">
        <v>0</v>
      </c>
      <c r="H514" s="4">
        <v>3</v>
      </c>
    </row>
    <row r="515" spans="1:18" x14ac:dyDescent="0.3">
      <c r="A515" t="str">
        <f t="shared" si="34"/>
        <v>CAS XI</v>
      </c>
      <c r="B515" s="49">
        <v>32214</v>
      </c>
      <c r="C515" t="s">
        <v>43</v>
      </c>
      <c r="D515" s="11" t="s">
        <v>150</v>
      </c>
      <c r="E515" s="11" t="s">
        <v>152</v>
      </c>
      <c r="F515" s="4" t="str">
        <f t="shared" si="35"/>
        <v>WON</v>
      </c>
      <c r="G515" s="4">
        <v>2</v>
      </c>
      <c r="H515" s="4">
        <v>1</v>
      </c>
      <c r="I515" t="s">
        <v>413</v>
      </c>
      <c r="J515" t="s">
        <v>415</v>
      </c>
    </row>
    <row r="516" spans="1:18" x14ac:dyDescent="0.3">
      <c r="A516" t="str">
        <f t="shared" si="34"/>
        <v>CAS XI</v>
      </c>
      <c r="B516" s="49">
        <v>32221</v>
      </c>
      <c r="C516" t="s">
        <v>38</v>
      </c>
      <c r="D516" s="11" t="s">
        <v>150</v>
      </c>
      <c r="E516" s="11" t="s">
        <v>152</v>
      </c>
      <c r="F516" s="4" t="str">
        <f t="shared" si="35"/>
        <v>DREW</v>
      </c>
      <c r="G516" s="4">
        <v>2</v>
      </c>
      <c r="H516" s="4">
        <v>2</v>
      </c>
      <c r="I516" t="s">
        <v>419</v>
      </c>
      <c r="J516" t="s">
        <v>243</v>
      </c>
    </row>
    <row r="517" spans="1:18" x14ac:dyDescent="0.3">
      <c r="A517" t="str">
        <f t="shared" si="34"/>
        <v>CAS XI</v>
      </c>
      <c r="B517" s="49">
        <v>32242</v>
      </c>
      <c r="C517" t="s">
        <v>65</v>
      </c>
      <c r="D517" s="11" t="s">
        <v>150</v>
      </c>
      <c r="E517" s="11" t="s">
        <v>92</v>
      </c>
      <c r="F517" s="4" t="str">
        <f t="shared" si="35"/>
        <v>LOST</v>
      </c>
      <c r="G517" s="4">
        <v>1</v>
      </c>
      <c r="H517" s="4">
        <v>4</v>
      </c>
      <c r="I517" t="s">
        <v>418</v>
      </c>
    </row>
    <row r="518" spans="1:18" x14ac:dyDescent="0.3">
      <c r="A518" t="str">
        <f t="shared" si="34"/>
        <v>CAS XI</v>
      </c>
      <c r="B518" s="49">
        <v>32249</v>
      </c>
      <c r="C518" t="s">
        <v>14</v>
      </c>
      <c r="D518" s="11" t="s">
        <v>150</v>
      </c>
      <c r="E518" s="11" t="s">
        <v>152</v>
      </c>
      <c r="F518" s="4" t="str">
        <f t="shared" si="35"/>
        <v>LOST</v>
      </c>
      <c r="G518" s="4">
        <v>2</v>
      </c>
      <c r="H518" s="4">
        <v>3</v>
      </c>
      <c r="I518" t="s">
        <v>423</v>
      </c>
      <c r="J518" t="s">
        <v>424</v>
      </c>
    </row>
    <row r="519" spans="1:18" x14ac:dyDescent="0.3">
      <c r="B519" s="64" t="s">
        <v>154</v>
      </c>
      <c r="C519" s="65"/>
      <c r="D519" s="65"/>
      <c r="E519" s="65"/>
      <c r="F519" s="65"/>
      <c r="G519" s="65"/>
      <c r="H519" s="66"/>
      <c r="I519" s="15"/>
    </row>
    <row r="520" spans="1:18" x14ac:dyDescent="0.3">
      <c r="B520" s="50" t="s">
        <v>86</v>
      </c>
      <c r="C520" s="6" t="s">
        <v>87</v>
      </c>
      <c r="D520" s="6" t="s">
        <v>88</v>
      </c>
      <c r="E520" s="7" t="s">
        <v>89</v>
      </c>
      <c r="F520" s="7" t="s">
        <v>90</v>
      </c>
      <c r="G520" s="8" t="s">
        <v>91</v>
      </c>
      <c r="H520" s="8" t="s">
        <v>92</v>
      </c>
      <c r="I520" s="70" t="s">
        <v>394</v>
      </c>
      <c r="J520" s="70"/>
      <c r="K520" s="70"/>
      <c r="L520" s="70"/>
      <c r="M520" s="70"/>
      <c r="N520" s="70"/>
      <c r="O520" s="70"/>
      <c r="P520" s="70"/>
      <c r="Q520" s="70"/>
      <c r="R520" s="70"/>
    </row>
    <row r="521" spans="1:18" x14ac:dyDescent="0.3">
      <c r="A521" t="str">
        <f t="shared" ref="A521:A531" si="36">$B$519</f>
        <v>SUN XI</v>
      </c>
      <c r="B521" s="51">
        <v>32054</v>
      </c>
      <c r="C521" t="s">
        <v>187</v>
      </c>
      <c r="D521" s="11" t="s">
        <v>150</v>
      </c>
      <c r="E521" s="4" t="s">
        <v>152</v>
      </c>
      <c r="F521" s="4" t="str">
        <f t="shared" ref="F521:F536" si="37">IF(G521&gt;H521,"WON",IF(H521&gt;G521,"LOST","DREW"))</f>
        <v>WON</v>
      </c>
      <c r="G521" s="4">
        <v>1</v>
      </c>
      <c r="H521" s="4">
        <v>0</v>
      </c>
      <c r="I521" t="s">
        <v>303</v>
      </c>
    </row>
    <row r="522" spans="1:18" x14ac:dyDescent="0.3">
      <c r="A522" t="str">
        <f t="shared" si="36"/>
        <v>SUN XI</v>
      </c>
      <c r="B522" s="51">
        <v>32075</v>
      </c>
      <c r="C522" t="s">
        <v>188</v>
      </c>
      <c r="D522" s="11" t="s">
        <v>150</v>
      </c>
      <c r="E522" s="4" t="s">
        <v>152</v>
      </c>
      <c r="F522" s="4" t="str">
        <f t="shared" si="37"/>
        <v>DREW</v>
      </c>
      <c r="G522" s="4">
        <v>1</v>
      </c>
      <c r="H522" s="4">
        <v>1</v>
      </c>
      <c r="I522" t="s">
        <v>425</v>
      </c>
    </row>
    <row r="523" spans="1:18" x14ac:dyDescent="0.3">
      <c r="A523" t="str">
        <f t="shared" si="36"/>
        <v>SUN XI</v>
      </c>
      <c r="B523" s="51">
        <v>32082</v>
      </c>
      <c r="C523" t="s">
        <v>33</v>
      </c>
      <c r="D523" s="11" t="s">
        <v>150</v>
      </c>
      <c r="E523" s="4" t="s">
        <v>152</v>
      </c>
      <c r="F523" s="4" t="str">
        <f t="shared" si="37"/>
        <v>WON</v>
      </c>
      <c r="G523" s="4">
        <v>4</v>
      </c>
      <c r="H523" s="4">
        <v>2</v>
      </c>
      <c r="I523" t="s">
        <v>303</v>
      </c>
      <c r="J523" t="s">
        <v>303</v>
      </c>
      <c r="K523" t="s">
        <v>241</v>
      </c>
      <c r="L523" t="s">
        <v>426</v>
      </c>
    </row>
    <row r="524" spans="1:18" x14ac:dyDescent="0.3">
      <c r="A524" t="str">
        <f t="shared" si="36"/>
        <v>SUN XI</v>
      </c>
      <c r="B524" s="51">
        <v>32089</v>
      </c>
      <c r="C524" t="s">
        <v>189</v>
      </c>
      <c r="D524" s="11" t="s">
        <v>150</v>
      </c>
      <c r="E524" s="4" t="s">
        <v>152</v>
      </c>
      <c r="F524" s="4" t="str">
        <f t="shared" si="37"/>
        <v>WON</v>
      </c>
      <c r="G524" s="4">
        <v>4</v>
      </c>
      <c r="H524" s="4">
        <v>1</v>
      </c>
      <c r="I524" t="s">
        <v>303</v>
      </c>
      <c r="J524" t="s">
        <v>303</v>
      </c>
      <c r="K524" t="s">
        <v>260</v>
      </c>
      <c r="L524" t="s">
        <v>410</v>
      </c>
    </row>
    <row r="525" spans="1:18" x14ac:dyDescent="0.3">
      <c r="A525" t="str">
        <f t="shared" si="36"/>
        <v>SUN XI</v>
      </c>
      <c r="B525" s="51">
        <v>32096</v>
      </c>
      <c r="C525" t="s">
        <v>159</v>
      </c>
      <c r="D525" s="11" t="s">
        <v>150</v>
      </c>
      <c r="E525" s="4" t="s">
        <v>152</v>
      </c>
      <c r="F525" s="4" t="str">
        <f t="shared" si="37"/>
        <v>WON</v>
      </c>
      <c r="G525" s="4">
        <v>3</v>
      </c>
      <c r="H525" s="4">
        <v>2</v>
      </c>
      <c r="I525" t="s">
        <v>303</v>
      </c>
      <c r="J525" t="s">
        <v>220</v>
      </c>
      <c r="K525" t="s">
        <v>240</v>
      </c>
    </row>
    <row r="526" spans="1:18" x14ac:dyDescent="0.3">
      <c r="A526" t="str">
        <f t="shared" si="36"/>
        <v>SUN XI</v>
      </c>
      <c r="B526" s="51">
        <v>32103</v>
      </c>
      <c r="C526" t="s">
        <v>432</v>
      </c>
      <c r="D526" s="11" t="s">
        <v>150</v>
      </c>
      <c r="E526" s="4" t="s">
        <v>152</v>
      </c>
      <c r="F526" s="4" t="str">
        <f t="shared" si="37"/>
        <v>DREW</v>
      </c>
      <c r="G526" s="4">
        <v>0</v>
      </c>
      <c r="H526" s="4">
        <v>0</v>
      </c>
    </row>
    <row r="527" spans="1:18" x14ac:dyDescent="0.3">
      <c r="A527" t="str">
        <f t="shared" si="36"/>
        <v>SUN XI</v>
      </c>
      <c r="B527" s="51">
        <v>32110</v>
      </c>
      <c r="C527" t="s">
        <v>6</v>
      </c>
      <c r="D527" s="11" t="s">
        <v>150</v>
      </c>
      <c r="E527" s="4" t="s">
        <v>152</v>
      </c>
      <c r="F527" s="4" t="str">
        <f t="shared" si="37"/>
        <v>LOST</v>
      </c>
      <c r="G527" s="4">
        <v>3</v>
      </c>
      <c r="H527" s="4">
        <v>5</v>
      </c>
      <c r="I527" t="s">
        <v>220</v>
      </c>
      <c r="J527" t="s">
        <v>240</v>
      </c>
      <c r="K527" t="s">
        <v>427</v>
      </c>
    </row>
    <row r="528" spans="1:18" x14ac:dyDescent="0.3">
      <c r="A528" t="str">
        <f t="shared" si="36"/>
        <v>SUN XI</v>
      </c>
      <c r="B528" s="51">
        <v>32124</v>
      </c>
      <c r="C528" t="s">
        <v>20</v>
      </c>
      <c r="D528" s="11" t="s">
        <v>150</v>
      </c>
      <c r="E528" s="4" t="s">
        <v>152</v>
      </c>
      <c r="F528" s="4" t="str">
        <f t="shared" si="37"/>
        <v>WON</v>
      </c>
      <c r="G528" s="4">
        <v>1</v>
      </c>
      <c r="H528" s="4">
        <v>0</v>
      </c>
      <c r="I528" t="s">
        <v>235</v>
      </c>
    </row>
    <row r="529" spans="1:18" x14ac:dyDescent="0.3">
      <c r="A529" t="str">
        <f t="shared" si="36"/>
        <v>SUN XI</v>
      </c>
      <c r="B529" s="51">
        <v>32145</v>
      </c>
      <c r="C529" t="s">
        <v>191</v>
      </c>
      <c r="D529" s="11" t="s">
        <v>150</v>
      </c>
      <c r="E529" s="4" t="s">
        <v>152</v>
      </c>
      <c r="F529" s="4" t="str">
        <f t="shared" si="37"/>
        <v>LOST</v>
      </c>
      <c r="G529" s="4">
        <v>0</v>
      </c>
      <c r="H529" s="4">
        <v>5</v>
      </c>
    </row>
    <row r="530" spans="1:18" x14ac:dyDescent="0.3">
      <c r="A530" t="str">
        <f t="shared" si="36"/>
        <v>SUN XI</v>
      </c>
      <c r="B530" s="51">
        <v>32159</v>
      </c>
      <c r="C530" t="s">
        <v>192</v>
      </c>
      <c r="D530" s="11" t="s">
        <v>150</v>
      </c>
      <c r="E530" s="4" t="s">
        <v>152</v>
      </c>
      <c r="F530" s="4" t="str">
        <f t="shared" si="37"/>
        <v>WON</v>
      </c>
      <c r="G530" s="4">
        <v>3</v>
      </c>
      <c r="H530" s="4">
        <v>2</v>
      </c>
      <c r="I530" t="s">
        <v>220</v>
      </c>
      <c r="J530" t="s">
        <v>379</v>
      </c>
      <c r="K530" t="s">
        <v>428</v>
      </c>
    </row>
    <row r="531" spans="1:18" x14ac:dyDescent="0.3">
      <c r="A531" t="str">
        <f t="shared" si="36"/>
        <v>SUN XI</v>
      </c>
      <c r="B531" s="51">
        <v>32187</v>
      </c>
      <c r="C531" t="s">
        <v>20</v>
      </c>
      <c r="D531" s="11" t="s">
        <v>150</v>
      </c>
      <c r="E531" s="4" t="s">
        <v>152</v>
      </c>
      <c r="F531" s="4" t="str">
        <f t="shared" si="37"/>
        <v>LOST</v>
      </c>
      <c r="G531" s="4">
        <v>1</v>
      </c>
      <c r="H531" s="4">
        <v>4</v>
      </c>
      <c r="I531" t="s">
        <v>220</v>
      </c>
    </row>
    <row r="532" spans="1:18" x14ac:dyDescent="0.3">
      <c r="A532" t="str">
        <f t="shared" ref="A532:A537" si="38">$B$519</f>
        <v>SUN XI</v>
      </c>
      <c r="B532" s="51">
        <v>32194</v>
      </c>
      <c r="C532" t="s">
        <v>432</v>
      </c>
      <c r="D532" s="11" t="s">
        <v>150</v>
      </c>
      <c r="E532" s="4" t="s">
        <v>152</v>
      </c>
      <c r="F532" s="4" t="str">
        <f t="shared" si="37"/>
        <v>WON</v>
      </c>
      <c r="G532" s="4">
        <v>3</v>
      </c>
      <c r="H532" s="4">
        <v>0</v>
      </c>
      <c r="I532" t="s">
        <v>240</v>
      </c>
      <c r="J532" t="s">
        <v>240</v>
      </c>
      <c r="K532" t="s">
        <v>220</v>
      </c>
    </row>
    <row r="533" spans="1:18" x14ac:dyDescent="0.3">
      <c r="A533" t="str">
        <f t="shared" si="38"/>
        <v>SUN XI</v>
      </c>
      <c r="B533" s="51">
        <v>32201</v>
      </c>
      <c r="C533" t="s">
        <v>33</v>
      </c>
      <c r="D533" s="11" t="s">
        <v>150</v>
      </c>
      <c r="E533" s="4" t="s">
        <v>152</v>
      </c>
      <c r="F533" s="4" t="str">
        <f t="shared" si="37"/>
        <v>LOST</v>
      </c>
      <c r="G533" s="4">
        <v>2</v>
      </c>
      <c r="H533" s="4">
        <v>3</v>
      </c>
      <c r="I533" t="s">
        <v>240</v>
      </c>
      <c r="J533" t="s">
        <v>220</v>
      </c>
    </row>
    <row r="534" spans="1:18" x14ac:dyDescent="0.3">
      <c r="A534" t="str">
        <f t="shared" si="38"/>
        <v>SUN XI</v>
      </c>
      <c r="B534" s="51">
        <v>32208</v>
      </c>
      <c r="C534" t="s">
        <v>182</v>
      </c>
      <c r="D534" s="11" t="s">
        <v>150</v>
      </c>
      <c r="E534" s="4" t="s">
        <v>152</v>
      </c>
      <c r="F534" s="4" t="str">
        <f t="shared" si="37"/>
        <v>LOST</v>
      </c>
      <c r="G534" s="4">
        <v>3</v>
      </c>
      <c r="H534" s="4">
        <v>4</v>
      </c>
      <c r="I534" t="s">
        <v>240</v>
      </c>
      <c r="J534" t="s">
        <v>240</v>
      </c>
      <c r="K534" t="s">
        <v>429</v>
      </c>
    </row>
    <row r="535" spans="1:18" x14ac:dyDescent="0.3">
      <c r="A535" t="str">
        <f t="shared" si="38"/>
        <v>SUN XI</v>
      </c>
      <c r="B535" s="51">
        <v>32215</v>
      </c>
      <c r="C535" t="s">
        <v>188</v>
      </c>
      <c r="D535" s="11" t="s">
        <v>150</v>
      </c>
      <c r="E535" s="4" t="s">
        <v>152</v>
      </c>
      <c r="F535" s="4" t="str">
        <f t="shared" si="37"/>
        <v>DREW</v>
      </c>
      <c r="G535" s="4">
        <v>3</v>
      </c>
      <c r="H535" s="4">
        <v>3</v>
      </c>
      <c r="I535" t="s">
        <v>430</v>
      </c>
      <c r="J535" t="s">
        <v>303</v>
      </c>
      <c r="K535" t="s">
        <v>240</v>
      </c>
    </row>
    <row r="536" spans="1:18" x14ac:dyDescent="0.3">
      <c r="A536" t="str">
        <f t="shared" si="38"/>
        <v>SUN XI</v>
      </c>
      <c r="B536" s="51">
        <v>32222</v>
      </c>
      <c r="C536" t="s">
        <v>192</v>
      </c>
      <c r="D536" s="11" t="s">
        <v>150</v>
      </c>
      <c r="E536" s="4" t="s">
        <v>152</v>
      </c>
      <c r="F536" s="4" t="str">
        <f t="shared" si="37"/>
        <v>LOST</v>
      </c>
      <c r="G536" s="4">
        <v>2</v>
      </c>
      <c r="H536" s="4">
        <v>3</v>
      </c>
      <c r="I536" t="s">
        <v>240</v>
      </c>
      <c r="J536" t="s">
        <v>428</v>
      </c>
    </row>
    <row r="537" spans="1:18" x14ac:dyDescent="0.3">
      <c r="A537" t="str">
        <f t="shared" si="38"/>
        <v>SUN XI</v>
      </c>
      <c r="B537" s="51">
        <v>32243</v>
      </c>
      <c r="C537" t="s">
        <v>189</v>
      </c>
      <c r="D537" s="11" t="s">
        <v>150</v>
      </c>
      <c r="E537" s="4" t="s">
        <v>152</v>
      </c>
      <c r="F537" s="4" t="str">
        <f t="shared" ref="F537" si="39">IF(G537&gt;H537,"WON",IF(H537&gt;G537,"LOST","DREW"))</f>
        <v>DREW</v>
      </c>
      <c r="G537" s="4">
        <v>1</v>
      </c>
      <c r="H537" s="4">
        <v>1</v>
      </c>
      <c r="I537" t="s">
        <v>430</v>
      </c>
    </row>
    <row r="538" spans="1:18" x14ac:dyDescent="0.3">
      <c r="B538" s="64" t="s">
        <v>106</v>
      </c>
      <c r="C538" s="65"/>
      <c r="D538" s="65"/>
      <c r="E538" s="65"/>
      <c r="F538" s="65"/>
      <c r="G538" s="65"/>
      <c r="H538" s="66"/>
      <c r="I538" s="15"/>
    </row>
    <row r="539" spans="1:18" x14ac:dyDescent="0.3">
      <c r="B539" s="50" t="s">
        <v>86</v>
      </c>
      <c r="C539" s="6" t="s">
        <v>87</v>
      </c>
      <c r="D539" s="6" t="s">
        <v>88</v>
      </c>
      <c r="E539" s="7" t="s">
        <v>89</v>
      </c>
      <c r="F539" s="7" t="s">
        <v>90</v>
      </c>
      <c r="G539" s="8" t="s">
        <v>91</v>
      </c>
      <c r="H539" s="8" t="s">
        <v>92</v>
      </c>
      <c r="I539" s="70" t="s">
        <v>394</v>
      </c>
      <c r="J539" s="70"/>
      <c r="K539" s="70"/>
      <c r="L539" s="70"/>
      <c r="M539" s="70"/>
      <c r="N539" s="70"/>
      <c r="O539" s="70"/>
      <c r="P539" s="70"/>
      <c r="Q539" s="70"/>
      <c r="R539" s="70"/>
    </row>
    <row r="540" spans="1:18" x14ac:dyDescent="0.3">
      <c r="A540" t="str">
        <f t="shared" ref="A540:A545" si="40">$B$538</f>
        <v>REP  XI</v>
      </c>
      <c r="B540" s="49">
        <v>32063</v>
      </c>
      <c r="C540" t="s">
        <v>54</v>
      </c>
      <c r="D540" s="11" t="s">
        <v>150</v>
      </c>
      <c r="E540" s="4" t="s">
        <v>152</v>
      </c>
      <c r="F540" s="4" t="str">
        <f t="shared" ref="F540:F541" si="41">IF(G540&gt;H540,"WON",IF(H540&gt;G540,"LOST","DREW"))</f>
        <v>LOST</v>
      </c>
      <c r="G540" s="4">
        <v>2</v>
      </c>
      <c r="H540" s="4">
        <v>5</v>
      </c>
      <c r="I540" t="s">
        <v>221</v>
      </c>
      <c r="J540" t="s">
        <v>237</v>
      </c>
    </row>
    <row r="541" spans="1:18" x14ac:dyDescent="0.3">
      <c r="A541" t="str">
        <f t="shared" si="40"/>
        <v>REP  XI</v>
      </c>
      <c r="B541" s="49">
        <v>32131</v>
      </c>
      <c r="C541" t="s">
        <v>193</v>
      </c>
      <c r="D541" s="11" t="s">
        <v>150</v>
      </c>
      <c r="E541" s="4" t="s">
        <v>152</v>
      </c>
      <c r="F541" s="4" t="str">
        <f t="shared" si="41"/>
        <v>LOST</v>
      </c>
      <c r="G541" s="4">
        <v>3</v>
      </c>
      <c r="H541" s="4">
        <v>4</v>
      </c>
      <c r="I541" t="s">
        <v>246</v>
      </c>
      <c r="J541" t="s">
        <v>251</v>
      </c>
      <c r="K541" t="s">
        <v>237</v>
      </c>
    </row>
    <row r="542" spans="1:18" x14ac:dyDescent="0.3">
      <c r="A542" t="str">
        <f t="shared" si="40"/>
        <v>REP  XI</v>
      </c>
      <c r="B542" s="49">
        <v>32234</v>
      </c>
      <c r="C542" t="s">
        <v>194</v>
      </c>
      <c r="D542" s="11" t="s">
        <v>150</v>
      </c>
      <c r="E542" s="4" t="s">
        <v>92</v>
      </c>
      <c r="F542" s="4" t="str">
        <f t="shared" ref="F542:F545" si="42">IF(G542&gt;H542,"WON",IF(H542&gt;G542,"LOST","DREW"))</f>
        <v>WON</v>
      </c>
      <c r="G542" s="4">
        <v>2</v>
      </c>
      <c r="H542" s="4">
        <v>0</v>
      </c>
      <c r="I542" t="s">
        <v>229</v>
      </c>
      <c r="J542" t="s">
        <v>237</v>
      </c>
    </row>
    <row r="543" spans="1:18" x14ac:dyDescent="0.3">
      <c r="A543" t="str">
        <f t="shared" si="40"/>
        <v>REP  XI</v>
      </c>
      <c r="B543" s="49">
        <v>32234</v>
      </c>
      <c r="C543" t="s">
        <v>195</v>
      </c>
      <c r="D543" s="11" t="s">
        <v>150</v>
      </c>
      <c r="E543" s="4" t="s">
        <v>92</v>
      </c>
      <c r="F543" s="4" t="str">
        <f t="shared" si="42"/>
        <v>DREW</v>
      </c>
      <c r="G543" s="4">
        <v>2</v>
      </c>
      <c r="H543" s="4">
        <v>2</v>
      </c>
      <c r="I543" t="s">
        <v>215</v>
      </c>
      <c r="J543" t="s">
        <v>237</v>
      </c>
    </row>
    <row r="544" spans="1:18" x14ac:dyDescent="0.3">
      <c r="A544" t="str">
        <f t="shared" si="40"/>
        <v>REP  XI</v>
      </c>
      <c r="B544" s="49">
        <v>32236</v>
      </c>
      <c r="C544" t="s">
        <v>196</v>
      </c>
      <c r="D544" s="11" t="s">
        <v>150</v>
      </c>
      <c r="E544" s="4" t="s">
        <v>92</v>
      </c>
      <c r="F544" s="4" t="str">
        <f t="shared" si="42"/>
        <v>LOST</v>
      </c>
      <c r="G544" s="4">
        <v>1</v>
      </c>
      <c r="H544" s="4">
        <v>3</v>
      </c>
      <c r="I544" t="s">
        <v>215</v>
      </c>
    </row>
    <row r="545" spans="1:11" x14ac:dyDescent="0.3">
      <c r="A545" t="str">
        <f t="shared" si="40"/>
        <v>REP  XI</v>
      </c>
      <c r="B545" s="49">
        <v>32236</v>
      </c>
      <c r="C545" t="s">
        <v>197</v>
      </c>
      <c r="D545" s="11" t="s">
        <v>150</v>
      </c>
      <c r="E545" s="4" t="s">
        <v>92</v>
      </c>
      <c r="F545" s="4" t="str">
        <f t="shared" si="42"/>
        <v>LOST</v>
      </c>
      <c r="G545" s="4">
        <v>3</v>
      </c>
      <c r="H545" s="4">
        <v>6</v>
      </c>
      <c r="I545" t="s">
        <v>240</v>
      </c>
      <c r="J545" t="s">
        <v>240</v>
      </c>
      <c r="K545" t="s">
        <v>304</v>
      </c>
    </row>
    <row r="546" spans="1:11" x14ac:dyDescent="0.3">
      <c r="B546" s="52">
        <v>32237</v>
      </c>
      <c r="C546" s="48" t="s">
        <v>198</v>
      </c>
      <c r="D546" s="11"/>
      <c r="F546" s="4"/>
    </row>
    <row r="547" spans="1:11" x14ac:dyDescent="0.3">
      <c r="B547" s="52"/>
      <c r="C547" s="48" t="s">
        <v>199</v>
      </c>
      <c r="D547" s="11"/>
      <c r="F547" s="4"/>
    </row>
    <row r="548" spans="1:11" x14ac:dyDescent="0.3">
      <c r="D548" s="11"/>
      <c r="F548" s="4"/>
    </row>
    <row r="549" spans="1:11" x14ac:dyDescent="0.3">
      <c r="D549" s="11"/>
      <c r="F549" s="4"/>
    </row>
    <row r="550" spans="1:11" x14ac:dyDescent="0.3">
      <c r="D550" s="11"/>
      <c r="F550" s="4"/>
    </row>
    <row r="551" spans="1:11" x14ac:dyDescent="0.3">
      <c r="D551" s="11"/>
      <c r="F551" s="4"/>
    </row>
    <row r="552" spans="1:11" x14ac:dyDescent="0.3">
      <c r="F552" s="4"/>
    </row>
    <row r="553" spans="1:11" x14ac:dyDescent="0.3">
      <c r="F553" s="4"/>
    </row>
  </sheetData>
  <sortState xmlns:xlrd2="http://schemas.microsoft.com/office/spreadsheetml/2017/richdata2" ref="B443:R469">
    <sortCondition ref="B443:B469"/>
  </sortState>
  <mergeCells count="53">
    <mergeCell ref="I471:R471"/>
    <mergeCell ref="I495:R495"/>
    <mergeCell ref="I520:R520"/>
    <mergeCell ref="I539:R539"/>
    <mergeCell ref="I347:R347"/>
    <mergeCell ref="I368:R368"/>
    <mergeCell ref="I393:R393"/>
    <mergeCell ref="I417:R417"/>
    <mergeCell ref="I442:R442"/>
    <mergeCell ref="B367:H367"/>
    <mergeCell ref="F280:F281"/>
    <mergeCell ref="B317:B318"/>
    <mergeCell ref="C317:C318"/>
    <mergeCell ref="I32:R32"/>
    <mergeCell ref="I69:R69"/>
    <mergeCell ref="I104:R104"/>
    <mergeCell ref="I132:R132"/>
    <mergeCell ref="I166:R166"/>
    <mergeCell ref="I198:R198"/>
    <mergeCell ref="I226:R226"/>
    <mergeCell ref="I258:R258"/>
    <mergeCell ref="I292:R292"/>
    <mergeCell ref="I321:R321"/>
    <mergeCell ref="B538:H538"/>
    <mergeCell ref="B291:H291"/>
    <mergeCell ref="B165:H165"/>
    <mergeCell ref="H280:H281"/>
    <mergeCell ref="B346:H346"/>
    <mergeCell ref="B197:H197"/>
    <mergeCell ref="B519:H519"/>
    <mergeCell ref="F317:F318"/>
    <mergeCell ref="B416:H416"/>
    <mergeCell ref="B441:H441"/>
    <mergeCell ref="B470:H470"/>
    <mergeCell ref="B494:H494"/>
    <mergeCell ref="B225:H225"/>
    <mergeCell ref="B257:H257"/>
    <mergeCell ref="B320:H320"/>
    <mergeCell ref="B392:H392"/>
    <mergeCell ref="B29:E29"/>
    <mergeCell ref="G317:G318"/>
    <mergeCell ref="H317:H318"/>
    <mergeCell ref="D317:D318"/>
    <mergeCell ref="E317:E318"/>
    <mergeCell ref="B31:H31"/>
    <mergeCell ref="B68:H68"/>
    <mergeCell ref="B280:B281"/>
    <mergeCell ref="C280:C281"/>
    <mergeCell ref="D280:D281"/>
    <mergeCell ref="E280:E281"/>
    <mergeCell ref="B131:H131"/>
    <mergeCell ref="B103:H103"/>
    <mergeCell ref="G280:G281"/>
  </mergeCells>
  <dataValidations count="1">
    <dataValidation allowBlank="1" showInputMessage="1" sqref="C1:C8 C32 C69 C132 C226 C198 C166 C539:C1048576 C258:C290 C321:C345 C347:C366 C368:C391 C393:C415 C417:C440 C104:C130 C520:C537 C471:C513 C516:C518 C292:C317 C442:C469 C10:C28 C30" xr:uid="{85E29278-8E10-46D4-9EE7-431699BC77B3}"/>
  </dataValidations>
  <pageMargins left="0.7" right="0.7" top="0.75" bottom="0.75" header="0.3" footer="0.3"/>
  <pageSetup paperSize="9" scale="47" fitToHeight="0" orientation="landscape" horizontalDpi="300" verticalDpi="300" r:id="rId1"/>
  <rowBreaks count="6" manualBreakCount="6">
    <brk id="67" max="16383" man="1"/>
    <brk id="130" max="16383" man="1"/>
    <brk id="196" max="16383" man="1"/>
    <brk id="256" max="16383" man="1"/>
    <brk id="319" max="16383" man="1"/>
    <brk id="366" max="16383" man="1"/>
  </rowBreaks>
  <colBreaks count="2" manualBreakCount="2">
    <brk id="11" max="1048575" man="1"/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408B-1BBB-4CEC-9FB1-2B773AEFBD54}">
  <sheetPr codeName="Sheet3"/>
  <dimension ref="A1:A224"/>
  <sheetViews>
    <sheetView topLeftCell="A108" workbookViewId="0">
      <selection activeCell="A2" sqref="A2:A116"/>
    </sheetView>
  </sheetViews>
  <sheetFormatPr defaultRowHeight="14.4" x14ac:dyDescent="0.3"/>
  <cols>
    <col min="1" max="1" width="37.88671875" bestFit="1" customWidth="1"/>
  </cols>
  <sheetData>
    <row r="1" spans="1:1" ht="28.95" customHeight="1" x14ac:dyDescent="0.3">
      <c r="A1" s="7" t="s">
        <v>85</v>
      </c>
    </row>
    <row r="2" spans="1:1" ht="43.2" customHeight="1" x14ac:dyDescent="0.3">
      <c r="A2" t="s">
        <v>188</v>
      </c>
    </row>
    <row r="3" spans="1:1" ht="57.6" customHeight="1" x14ac:dyDescent="0.3">
      <c r="A3" s="10" t="s">
        <v>160</v>
      </c>
    </row>
    <row r="4" spans="1:1" ht="43.2" customHeight="1" x14ac:dyDescent="0.3">
      <c r="A4" t="s">
        <v>149</v>
      </c>
    </row>
    <row r="5" spans="1:1" ht="43.2" customHeight="1" x14ac:dyDescent="0.3">
      <c r="A5" t="s">
        <v>184</v>
      </c>
    </row>
    <row r="6" spans="1:1" ht="57.6" customHeight="1" x14ac:dyDescent="0.3">
      <c r="A6" t="s">
        <v>1</v>
      </c>
    </row>
    <row r="7" spans="1:1" ht="43.2" customHeight="1" x14ac:dyDescent="0.3">
      <c r="A7" s="9" t="s">
        <v>110</v>
      </c>
    </row>
    <row r="8" spans="1:1" ht="28.95" customHeight="1" x14ac:dyDescent="0.3">
      <c r="A8" s="10" t="s">
        <v>2</v>
      </c>
    </row>
    <row r="9" spans="1:1" ht="57.6" customHeight="1" x14ac:dyDescent="0.3">
      <c r="A9" t="s">
        <v>193</v>
      </c>
    </row>
    <row r="10" spans="1:1" ht="43.2" customHeight="1" x14ac:dyDescent="0.3">
      <c r="A10" t="s">
        <v>107</v>
      </c>
    </row>
    <row r="11" spans="1:1" ht="43.2" customHeight="1" x14ac:dyDescent="0.3">
      <c r="A11" s="9" t="s">
        <v>111</v>
      </c>
    </row>
    <row r="12" spans="1:1" ht="43.2" customHeight="1" x14ac:dyDescent="0.3">
      <c r="A12" t="s">
        <v>3</v>
      </c>
    </row>
    <row r="13" spans="1:1" ht="28.95" customHeight="1" x14ac:dyDescent="0.3">
      <c r="A13" t="s">
        <v>179</v>
      </c>
    </row>
    <row r="14" spans="1:1" ht="43.2" customHeight="1" x14ac:dyDescent="0.3">
      <c r="A14" s="9" t="s">
        <v>4</v>
      </c>
    </row>
    <row r="15" spans="1:1" ht="28.95" customHeight="1" x14ac:dyDescent="0.3">
      <c r="A15" t="s">
        <v>5</v>
      </c>
    </row>
    <row r="16" spans="1:1" ht="57.6" customHeight="1" x14ac:dyDescent="0.3">
      <c r="A16" t="s">
        <v>182</v>
      </c>
    </row>
    <row r="17" spans="1:1" ht="43.2" customHeight="1" x14ac:dyDescent="0.3">
      <c r="A17" s="9" t="s">
        <v>167</v>
      </c>
    </row>
    <row r="18" spans="1:1" ht="43.2" customHeight="1" x14ac:dyDescent="0.3">
      <c r="A18" t="s">
        <v>197</v>
      </c>
    </row>
    <row r="19" spans="1:1" ht="28.95" customHeight="1" x14ac:dyDescent="0.3">
      <c r="A19" t="s">
        <v>175</v>
      </c>
    </row>
    <row r="20" spans="1:1" ht="28.95" customHeight="1" x14ac:dyDescent="0.3">
      <c r="A20" s="10" t="s">
        <v>6</v>
      </c>
    </row>
    <row r="21" spans="1:1" ht="28.95" customHeight="1" x14ac:dyDescent="0.3">
      <c r="A21" t="s">
        <v>7</v>
      </c>
    </row>
    <row r="22" spans="1:1" ht="28.95" customHeight="1" x14ac:dyDescent="0.3">
      <c r="A22" t="s">
        <v>8</v>
      </c>
    </row>
    <row r="23" spans="1:1" ht="28.95" customHeight="1" x14ac:dyDescent="0.3">
      <c r="A23" t="s">
        <v>9</v>
      </c>
    </row>
    <row r="24" spans="1:1" ht="43.2" customHeight="1" x14ac:dyDescent="0.3">
      <c r="A24" t="s">
        <v>10</v>
      </c>
    </row>
    <row r="25" spans="1:1" ht="43.2" customHeight="1" x14ac:dyDescent="0.3">
      <c r="A25" s="10" t="s">
        <v>11</v>
      </c>
    </row>
    <row r="26" spans="1:1" ht="28.95" customHeight="1" x14ac:dyDescent="0.3">
      <c r="A26" t="s">
        <v>12</v>
      </c>
    </row>
    <row r="27" spans="1:1" ht="43.2" customHeight="1" x14ac:dyDescent="0.3">
      <c r="A27" t="s">
        <v>172</v>
      </c>
    </row>
    <row r="28" spans="1:1" ht="43.2" customHeight="1" x14ac:dyDescent="0.3">
      <c r="A28" s="10" t="s">
        <v>13</v>
      </c>
    </row>
    <row r="29" spans="1:1" ht="57.6" customHeight="1" x14ac:dyDescent="0.3">
      <c r="A29" t="s">
        <v>200</v>
      </c>
    </row>
    <row r="30" spans="1:1" ht="28.95" customHeight="1" x14ac:dyDescent="0.3">
      <c r="A30" t="s">
        <v>196</v>
      </c>
    </row>
    <row r="31" spans="1:1" ht="43.2" customHeight="1" x14ac:dyDescent="0.3">
      <c r="A31" t="s">
        <v>191</v>
      </c>
    </row>
    <row r="32" spans="1:1" ht="28.95" customHeight="1" x14ac:dyDescent="0.3">
      <c r="A32" t="s">
        <v>173</v>
      </c>
    </row>
    <row r="33" spans="1:1" ht="57.6" customHeight="1" x14ac:dyDescent="0.3">
      <c r="A33" t="s">
        <v>192</v>
      </c>
    </row>
    <row r="34" spans="1:1" ht="43.2" customHeight="1" x14ac:dyDescent="0.3">
      <c r="A34" t="s">
        <v>14</v>
      </c>
    </row>
    <row r="35" spans="1:1" ht="57.6" customHeight="1" x14ac:dyDescent="0.3">
      <c r="A35" s="9" t="s">
        <v>15</v>
      </c>
    </row>
    <row r="36" spans="1:1" x14ac:dyDescent="0.3">
      <c r="A36" s="36" t="s">
        <v>190</v>
      </c>
    </row>
    <row r="37" spans="1:1" x14ac:dyDescent="0.3">
      <c r="A37" s="9" t="s">
        <v>16</v>
      </c>
    </row>
    <row r="38" spans="1:1" ht="28.95" customHeight="1" x14ac:dyDescent="0.3">
      <c r="A38" t="s">
        <v>17</v>
      </c>
    </row>
    <row r="39" spans="1:1" ht="28.95" customHeight="1" x14ac:dyDescent="0.3">
      <c r="A39" t="s">
        <v>185</v>
      </c>
    </row>
    <row r="40" spans="1:1" ht="57.6" customHeight="1" x14ac:dyDescent="0.3">
      <c r="A40" s="9" t="s">
        <v>162</v>
      </c>
    </row>
    <row r="41" spans="1:1" ht="28.95" customHeight="1" x14ac:dyDescent="0.3">
      <c r="A41" s="10" t="s">
        <v>158</v>
      </c>
    </row>
    <row r="42" spans="1:1" ht="28.95" customHeight="1" x14ac:dyDescent="0.3">
      <c r="A42" s="10" t="s">
        <v>159</v>
      </c>
    </row>
    <row r="43" spans="1:1" ht="43.2" customHeight="1" x14ac:dyDescent="0.3">
      <c r="A43" t="s">
        <v>18</v>
      </c>
    </row>
    <row r="44" spans="1:1" ht="43.2" customHeight="1" x14ac:dyDescent="0.3">
      <c r="A44" t="s">
        <v>19</v>
      </c>
    </row>
    <row r="45" spans="1:1" ht="28.95" customHeight="1" x14ac:dyDescent="0.3">
      <c r="A45" s="37" t="s">
        <v>20</v>
      </c>
    </row>
    <row r="46" spans="1:1" ht="43.2" customHeight="1" x14ac:dyDescent="0.3">
      <c r="A46" s="9" t="s">
        <v>21</v>
      </c>
    </row>
    <row r="47" spans="1:1" ht="43.2" customHeight="1" x14ac:dyDescent="0.3">
      <c r="A47" t="s">
        <v>22</v>
      </c>
    </row>
    <row r="48" spans="1:1" ht="43.2" customHeight="1" x14ac:dyDescent="0.3">
      <c r="A48" s="10" t="s">
        <v>128</v>
      </c>
    </row>
    <row r="49" spans="1:1" ht="43.2" customHeight="1" x14ac:dyDescent="0.3">
      <c r="A49" s="10" t="s">
        <v>23</v>
      </c>
    </row>
    <row r="50" spans="1:1" ht="43.2" customHeight="1" x14ac:dyDescent="0.3">
      <c r="A50" s="9" t="s">
        <v>24</v>
      </c>
    </row>
    <row r="51" spans="1:1" ht="28.95" customHeight="1" x14ac:dyDescent="0.3">
      <c r="A51" t="s">
        <v>189</v>
      </c>
    </row>
    <row r="52" spans="1:1" x14ac:dyDescent="0.3">
      <c r="A52" t="s">
        <v>25</v>
      </c>
    </row>
    <row r="53" spans="1:1" ht="57.6" customHeight="1" x14ac:dyDescent="0.3">
      <c r="A53" t="s">
        <v>26</v>
      </c>
    </row>
    <row r="54" spans="1:1" ht="57.6" customHeight="1" x14ac:dyDescent="0.3">
      <c r="A54" s="10" t="s">
        <v>27</v>
      </c>
    </row>
    <row r="55" spans="1:1" ht="28.95" customHeight="1" x14ac:dyDescent="0.3">
      <c r="A55" s="10" t="s">
        <v>28</v>
      </c>
    </row>
    <row r="56" spans="1:1" ht="28.95" customHeight="1" x14ac:dyDescent="0.3">
      <c r="A56" t="s">
        <v>29</v>
      </c>
    </row>
    <row r="57" spans="1:1" ht="43.2" customHeight="1" x14ac:dyDescent="0.3">
      <c r="A57" t="s">
        <v>112</v>
      </c>
    </row>
    <row r="58" spans="1:1" ht="43.2" customHeight="1" x14ac:dyDescent="0.3">
      <c r="A58" s="10" t="s">
        <v>30</v>
      </c>
    </row>
    <row r="59" spans="1:1" ht="43.2" customHeight="1" x14ac:dyDescent="0.3">
      <c r="A59" t="s">
        <v>174</v>
      </c>
    </row>
    <row r="60" spans="1:1" ht="57.6" customHeight="1" x14ac:dyDescent="0.3">
      <c r="A60" t="s">
        <v>109</v>
      </c>
    </row>
    <row r="61" spans="1:1" ht="28.95" customHeight="1" x14ac:dyDescent="0.3">
      <c r="A61" s="9" t="s">
        <v>170</v>
      </c>
    </row>
    <row r="62" spans="1:1" ht="43.2" customHeight="1" x14ac:dyDescent="0.3">
      <c r="A62" s="9" t="s">
        <v>165</v>
      </c>
    </row>
    <row r="63" spans="1:1" ht="57.6" customHeight="1" x14ac:dyDescent="0.3">
      <c r="A63" s="9" t="s">
        <v>169</v>
      </c>
    </row>
    <row r="64" spans="1:1" ht="43.2" customHeight="1" x14ac:dyDescent="0.3">
      <c r="A64" t="s">
        <v>180</v>
      </c>
    </row>
    <row r="65" spans="1:1" ht="28.95" customHeight="1" x14ac:dyDescent="0.3">
      <c r="A65" t="s">
        <v>178</v>
      </c>
    </row>
    <row r="66" spans="1:1" ht="43.2" customHeight="1" x14ac:dyDescent="0.3">
      <c r="A66" t="s">
        <v>177</v>
      </c>
    </row>
    <row r="67" spans="1:1" ht="28.95" customHeight="1" x14ac:dyDescent="0.3">
      <c r="A67" t="s">
        <v>31</v>
      </c>
    </row>
    <row r="68" spans="1:1" ht="43.2" customHeight="1" x14ac:dyDescent="0.3">
      <c r="A68" s="9" t="s">
        <v>32</v>
      </c>
    </row>
    <row r="69" spans="1:1" ht="28.95" customHeight="1" x14ac:dyDescent="0.3">
      <c r="A69" s="9" t="s">
        <v>33</v>
      </c>
    </row>
    <row r="70" spans="1:1" ht="43.2" customHeight="1" x14ac:dyDescent="0.3">
      <c r="A70" t="s">
        <v>34</v>
      </c>
    </row>
    <row r="71" spans="1:1" x14ac:dyDescent="0.3">
      <c r="A71" s="36" t="s">
        <v>35</v>
      </c>
    </row>
    <row r="72" spans="1:1" x14ac:dyDescent="0.3">
      <c r="A72" t="s">
        <v>198</v>
      </c>
    </row>
    <row r="73" spans="1:1" x14ac:dyDescent="0.3">
      <c r="A73" s="9" t="s">
        <v>36</v>
      </c>
    </row>
    <row r="74" spans="1:1" x14ac:dyDescent="0.3">
      <c r="A74" s="10" t="s">
        <v>37</v>
      </c>
    </row>
    <row r="75" spans="1:1" x14ac:dyDescent="0.3">
      <c r="A75" t="s">
        <v>171</v>
      </c>
    </row>
    <row r="76" spans="1:1" x14ac:dyDescent="0.3">
      <c r="A76" s="10" t="s">
        <v>38</v>
      </c>
    </row>
    <row r="77" spans="1:1" x14ac:dyDescent="0.3">
      <c r="A77" s="9" t="s">
        <v>161</v>
      </c>
    </row>
    <row r="78" spans="1:1" x14ac:dyDescent="0.3">
      <c r="A78" s="9" t="s">
        <v>39</v>
      </c>
    </row>
    <row r="79" spans="1:1" x14ac:dyDescent="0.3">
      <c r="A79" t="s">
        <v>186</v>
      </c>
    </row>
    <row r="80" spans="1:1" x14ac:dyDescent="0.3">
      <c r="A80" t="s">
        <v>164</v>
      </c>
    </row>
    <row r="81" spans="1:1" x14ac:dyDescent="0.3">
      <c r="A81" s="9" t="s">
        <v>40</v>
      </c>
    </row>
    <row r="82" spans="1:1" x14ac:dyDescent="0.3">
      <c r="A82" s="10" t="s">
        <v>41</v>
      </c>
    </row>
    <row r="83" spans="1:1" x14ac:dyDescent="0.3">
      <c r="A83" s="9" t="s">
        <v>166</v>
      </c>
    </row>
    <row r="84" spans="1:1" x14ac:dyDescent="0.3">
      <c r="A84" t="s">
        <v>42</v>
      </c>
    </row>
    <row r="85" spans="1:1" x14ac:dyDescent="0.3">
      <c r="A85" s="10" t="s">
        <v>43</v>
      </c>
    </row>
    <row r="86" spans="1:1" x14ac:dyDescent="0.3">
      <c r="A86" s="9" t="s">
        <v>168</v>
      </c>
    </row>
    <row r="87" spans="1:1" x14ac:dyDescent="0.3">
      <c r="A87" s="9" t="s">
        <v>44</v>
      </c>
    </row>
    <row r="88" spans="1:1" x14ac:dyDescent="0.3">
      <c r="A88" s="10" t="s">
        <v>45</v>
      </c>
    </row>
    <row r="89" spans="1:1" x14ac:dyDescent="0.3">
      <c r="A89" t="s">
        <v>46</v>
      </c>
    </row>
    <row r="90" spans="1:1" x14ac:dyDescent="0.3">
      <c r="A90" s="10" t="s">
        <v>47</v>
      </c>
    </row>
    <row r="91" spans="1:1" x14ac:dyDescent="0.3">
      <c r="A91" s="9" t="s">
        <v>48</v>
      </c>
    </row>
    <row r="92" spans="1:1" x14ac:dyDescent="0.3">
      <c r="A92" s="6" t="s">
        <v>87</v>
      </c>
    </row>
    <row r="93" spans="1:1" x14ac:dyDescent="0.3">
      <c r="A93" s="9" t="s">
        <v>49</v>
      </c>
    </row>
    <row r="94" spans="1:1" x14ac:dyDescent="0.3">
      <c r="A94" s="10" t="s">
        <v>50</v>
      </c>
    </row>
    <row r="95" spans="1:1" x14ac:dyDescent="0.3">
      <c r="A95" s="9" t="s">
        <v>51</v>
      </c>
    </row>
    <row r="96" spans="1:1" x14ac:dyDescent="0.3">
      <c r="A96" t="s">
        <v>183</v>
      </c>
    </row>
    <row r="97" spans="1:1" x14ac:dyDescent="0.3">
      <c r="A97" s="10" t="s">
        <v>52</v>
      </c>
    </row>
    <row r="98" spans="1:1" x14ac:dyDescent="0.3">
      <c r="A98" s="9" t="s">
        <v>53</v>
      </c>
    </row>
    <row r="99" spans="1:1" x14ac:dyDescent="0.3">
      <c r="A99" s="36" t="s">
        <v>54</v>
      </c>
    </row>
    <row r="100" spans="1:1" x14ac:dyDescent="0.3">
      <c r="A100" s="10" t="s">
        <v>55</v>
      </c>
    </row>
    <row r="101" spans="1:1" ht="43.2" customHeight="1" x14ac:dyDescent="0.3">
      <c r="A101" s="9" t="s">
        <v>56</v>
      </c>
    </row>
    <row r="102" spans="1:1" ht="28.95" customHeight="1" x14ac:dyDescent="0.3">
      <c r="A102" t="s">
        <v>59</v>
      </c>
    </row>
    <row r="103" spans="1:1" ht="43.2" customHeight="1" x14ac:dyDescent="0.3">
      <c r="A103" t="s">
        <v>176</v>
      </c>
    </row>
    <row r="104" spans="1:1" ht="28.95" customHeight="1" x14ac:dyDescent="0.3">
      <c r="A104" t="s">
        <v>63</v>
      </c>
    </row>
    <row r="105" spans="1:1" ht="28.95" customHeight="1" x14ac:dyDescent="0.3">
      <c r="A105" t="s">
        <v>65</v>
      </c>
    </row>
    <row r="106" spans="1:1" ht="57.6" customHeight="1" x14ac:dyDescent="0.3">
      <c r="A106" t="s">
        <v>195</v>
      </c>
    </row>
    <row r="107" spans="1:1" ht="28.95" customHeight="1" x14ac:dyDescent="0.3">
      <c r="A107" t="s">
        <v>108</v>
      </c>
    </row>
    <row r="108" spans="1:1" ht="43.2" customHeight="1" x14ac:dyDescent="0.3">
      <c r="A108" t="s">
        <v>73</v>
      </c>
    </row>
    <row r="109" spans="1:1" ht="43.2" customHeight="1" x14ac:dyDescent="0.3">
      <c r="A109" t="s">
        <v>181</v>
      </c>
    </row>
    <row r="110" spans="1:1" ht="28.95" customHeight="1" x14ac:dyDescent="0.3">
      <c r="A110" t="s">
        <v>163</v>
      </c>
    </row>
    <row r="111" spans="1:1" ht="72" customHeight="1" x14ac:dyDescent="0.3">
      <c r="A111" s="10" t="s">
        <v>77</v>
      </c>
    </row>
    <row r="112" spans="1:1" ht="28.95" customHeight="1" x14ac:dyDescent="0.3">
      <c r="A112" t="s">
        <v>148</v>
      </c>
    </row>
    <row r="113" spans="1:1" ht="28.95" customHeight="1" x14ac:dyDescent="0.3">
      <c r="A113" t="s">
        <v>187</v>
      </c>
    </row>
    <row r="114" spans="1:1" ht="28.95" customHeight="1" x14ac:dyDescent="0.3">
      <c r="A114" s="10" t="s">
        <v>80</v>
      </c>
    </row>
    <row r="115" spans="1:1" ht="28.95" customHeight="1" x14ac:dyDescent="0.3">
      <c r="A115" t="s">
        <v>199</v>
      </c>
    </row>
    <row r="116" spans="1:1" ht="28.95" customHeight="1" x14ac:dyDescent="0.3">
      <c r="A116" t="s">
        <v>194</v>
      </c>
    </row>
    <row r="117" spans="1:1" ht="57.6" customHeight="1" x14ac:dyDescent="0.3">
      <c r="A117" s="7"/>
    </row>
    <row r="118" spans="1:1" ht="28.95" customHeight="1" x14ac:dyDescent="0.3"/>
    <row r="119" spans="1:1" ht="28.95" customHeight="1" x14ac:dyDescent="0.3"/>
    <row r="120" spans="1:1" ht="28.95" customHeight="1" x14ac:dyDescent="0.3"/>
    <row r="121" spans="1:1" ht="28.95" customHeight="1" x14ac:dyDescent="0.3"/>
    <row r="122" spans="1:1" ht="28.95" customHeight="1" x14ac:dyDescent="0.3"/>
    <row r="123" spans="1:1" ht="28.95" customHeight="1" x14ac:dyDescent="0.3"/>
    <row r="124" spans="1:1" ht="43.2" customHeight="1" x14ac:dyDescent="0.3"/>
    <row r="125" spans="1:1" ht="43.2" customHeight="1" x14ac:dyDescent="0.3"/>
    <row r="126" spans="1:1" ht="43.2" customHeight="1" x14ac:dyDescent="0.3"/>
    <row r="127" spans="1:1" ht="43.2" customHeight="1" x14ac:dyDescent="0.3"/>
    <row r="128" spans="1:1" ht="57.6" customHeight="1" x14ac:dyDescent="0.3"/>
    <row r="129" ht="43.2" customHeight="1" x14ac:dyDescent="0.3"/>
    <row r="130" ht="43.2" customHeight="1" x14ac:dyDescent="0.3"/>
    <row r="131" ht="43.2" customHeight="1" x14ac:dyDescent="0.3"/>
    <row r="132" ht="43.2" customHeight="1" x14ac:dyDescent="0.3"/>
    <row r="135" ht="28.95" customHeight="1" x14ac:dyDescent="0.3"/>
    <row r="136" ht="28.95" customHeight="1" x14ac:dyDescent="0.3"/>
    <row r="137" ht="43.2" customHeight="1" x14ac:dyDescent="0.3"/>
    <row r="138" ht="28.95" customHeight="1" x14ac:dyDescent="0.3"/>
    <row r="139" ht="43.2" customHeight="1" x14ac:dyDescent="0.3"/>
    <row r="140" ht="28.95" customHeight="1" x14ac:dyDescent="0.3"/>
    <row r="141" ht="43.2" customHeight="1" x14ac:dyDescent="0.3"/>
    <row r="142" ht="28.95" customHeight="1" x14ac:dyDescent="0.3"/>
    <row r="144" ht="28.95" customHeight="1" x14ac:dyDescent="0.3"/>
    <row r="145" ht="43.2" customHeight="1" x14ac:dyDescent="0.3"/>
    <row r="146" ht="28.95" customHeight="1" x14ac:dyDescent="0.3"/>
    <row r="147" ht="28.95" customHeight="1" x14ac:dyDescent="0.3"/>
    <row r="148" ht="28.95" customHeight="1" x14ac:dyDescent="0.3"/>
    <row r="149" ht="28.95" customHeight="1" x14ac:dyDescent="0.3"/>
    <row r="150" ht="28.95" customHeight="1" x14ac:dyDescent="0.3"/>
    <row r="151" ht="57.6" customHeight="1" x14ac:dyDescent="0.3"/>
    <row r="152" ht="28.95" customHeight="1" x14ac:dyDescent="0.3"/>
    <row r="153" ht="43.2" customHeight="1" x14ac:dyDescent="0.3"/>
    <row r="154" ht="28.95" customHeight="1" x14ac:dyDescent="0.3"/>
    <row r="155" ht="28.95" customHeight="1" x14ac:dyDescent="0.3"/>
    <row r="156" ht="28.95" customHeight="1" x14ac:dyDescent="0.3"/>
    <row r="157" ht="28.95" customHeight="1" x14ac:dyDescent="0.3"/>
    <row r="158" ht="43.2" customHeight="1" x14ac:dyDescent="0.3"/>
    <row r="159" ht="43.2" customHeight="1" x14ac:dyDescent="0.3"/>
    <row r="160" ht="57.6" customHeight="1" x14ac:dyDescent="0.3"/>
    <row r="161" ht="28.95" customHeight="1" x14ac:dyDescent="0.3"/>
    <row r="162" ht="28.95" customHeight="1" x14ac:dyDescent="0.3"/>
    <row r="163" ht="43.2" customHeight="1" x14ac:dyDescent="0.3"/>
    <row r="164" ht="28.95" customHeight="1" x14ac:dyDescent="0.3"/>
    <row r="167" ht="28.95" customHeight="1" x14ac:dyDescent="0.3"/>
    <row r="168" ht="28.95" customHeight="1" x14ac:dyDescent="0.3"/>
    <row r="169" ht="43.2" customHeight="1" x14ac:dyDescent="0.3"/>
    <row r="170" ht="57.6" customHeight="1" x14ac:dyDescent="0.3"/>
    <row r="171" ht="28.95" customHeight="1" x14ac:dyDescent="0.3"/>
    <row r="172" ht="43.2" customHeight="1" x14ac:dyDescent="0.3"/>
    <row r="173" ht="28.95" customHeight="1" x14ac:dyDescent="0.3"/>
    <row r="174" ht="43.2" customHeight="1" x14ac:dyDescent="0.3"/>
    <row r="175" ht="57.6" customHeight="1" x14ac:dyDescent="0.3"/>
    <row r="176" ht="28.95" customHeight="1" x14ac:dyDescent="0.3"/>
    <row r="177" ht="28.95" customHeight="1" x14ac:dyDescent="0.3"/>
    <row r="178" ht="28.95" customHeight="1" x14ac:dyDescent="0.3"/>
    <row r="179" ht="43.2" customHeight="1" x14ac:dyDescent="0.3"/>
    <row r="180" ht="43.2" customHeight="1" x14ac:dyDescent="0.3"/>
    <row r="181" ht="28.95" customHeight="1" x14ac:dyDescent="0.3"/>
    <row r="182" ht="43.2" customHeight="1" x14ac:dyDescent="0.3"/>
    <row r="183" ht="28.95" customHeight="1" x14ac:dyDescent="0.3"/>
    <row r="184" ht="28.95" customHeight="1" x14ac:dyDescent="0.3"/>
    <row r="185" ht="43.2" customHeight="1" x14ac:dyDescent="0.3"/>
    <row r="186" ht="57.6" customHeight="1" x14ac:dyDescent="0.3"/>
    <row r="187" ht="43.2" customHeight="1" x14ac:dyDescent="0.3"/>
    <row r="188" ht="28.95" customHeight="1" x14ac:dyDescent="0.3"/>
    <row r="189" ht="28.95" customHeight="1" x14ac:dyDescent="0.3"/>
    <row r="190" ht="28.95" customHeight="1" x14ac:dyDescent="0.3"/>
    <row r="191" ht="28.95" customHeight="1" x14ac:dyDescent="0.3"/>
    <row r="192" ht="43.2" customHeight="1" x14ac:dyDescent="0.3"/>
    <row r="195" ht="28.95" customHeight="1" x14ac:dyDescent="0.3"/>
    <row r="196" ht="28.95" customHeight="1" x14ac:dyDescent="0.3"/>
    <row r="197" ht="43.2" customHeight="1" x14ac:dyDescent="0.3"/>
    <row r="198" ht="28.95" customHeight="1" x14ac:dyDescent="0.3"/>
    <row r="199" ht="28.95" customHeight="1" x14ac:dyDescent="0.3"/>
    <row r="200" ht="28.95" customHeight="1" x14ac:dyDescent="0.3"/>
    <row r="201" ht="28.95" customHeight="1" x14ac:dyDescent="0.3"/>
    <row r="202" ht="43.2" customHeight="1" x14ac:dyDescent="0.3"/>
    <row r="203" ht="28.95" customHeight="1" x14ac:dyDescent="0.3"/>
    <row r="204" ht="28.95" customHeight="1" x14ac:dyDescent="0.3"/>
    <row r="205" ht="28.95" customHeight="1" x14ac:dyDescent="0.3"/>
    <row r="206" ht="57.6" customHeight="1" x14ac:dyDescent="0.3"/>
    <row r="207" ht="28.95" customHeight="1" x14ac:dyDescent="0.3"/>
    <row r="208" ht="28.95" customHeight="1" x14ac:dyDescent="0.3"/>
    <row r="210" ht="28.95" customHeight="1" x14ac:dyDescent="0.3"/>
    <row r="211" ht="43.2" customHeight="1" x14ac:dyDescent="0.3"/>
    <row r="212" ht="43.2" customHeight="1" x14ac:dyDescent="0.3"/>
    <row r="213" ht="28.95" customHeight="1" x14ac:dyDescent="0.3"/>
    <row r="214" ht="43.2" customHeight="1" x14ac:dyDescent="0.3"/>
    <row r="215" ht="43.2" customHeight="1" x14ac:dyDescent="0.3"/>
    <row r="216" ht="43.2" customHeight="1" x14ac:dyDescent="0.3"/>
    <row r="217" ht="43.2" customHeight="1" x14ac:dyDescent="0.3"/>
    <row r="218" ht="28.95" customHeight="1" x14ac:dyDescent="0.3"/>
    <row r="219" ht="28.95" customHeight="1" x14ac:dyDescent="0.3"/>
    <row r="220" ht="28.95" customHeight="1" x14ac:dyDescent="0.3"/>
    <row r="221" ht="28.95" customHeight="1" x14ac:dyDescent="0.3"/>
    <row r="222" ht="57.6" customHeight="1" x14ac:dyDescent="0.3"/>
    <row r="223" ht="43.2" customHeight="1" x14ac:dyDescent="0.3"/>
    <row r="224" ht="28.95" customHeight="1" x14ac:dyDescent="0.3"/>
  </sheetData>
  <sortState xmlns:xlrd2="http://schemas.microsoft.com/office/spreadsheetml/2017/richdata2" ref="A1:A515">
    <sortCondition ref="A1"/>
  </sortState>
  <dataValidations count="1">
    <dataValidation allowBlank="1" showInputMessage="1" sqref="A37 A100 A72:A98" xr:uid="{0C812E66-DAFE-4F5C-9B73-5866B3828992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BE54-4D84-404F-93F2-B3D3D4D1798A}">
  <sheetPr codeName="Sheet1"/>
  <dimension ref="A1:N220"/>
  <sheetViews>
    <sheetView workbookViewId="0"/>
  </sheetViews>
  <sheetFormatPr defaultRowHeight="14.4" x14ac:dyDescent="0.3"/>
  <cols>
    <col min="1" max="1" width="34.21875" bestFit="1" customWidth="1"/>
    <col min="2" max="8" width="8.88671875" style="4"/>
    <col min="10" max="10" width="27.6640625" bestFit="1" customWidth="1"/>
    <col min="11" max="11" width="12.5546875" style="4" bestFit="1" customWidth="1"/>
    <col min="13" max="13" width="18.33203125" customWidth="1"/>
    <col min="14" max="14" width="12.21875" style="4" bestFit="1" customWidth="1"/>
  </cols>
  <sheetData>
    <row r="1" spans="1:14" x14ac:dyDescent="0.3">
      <c r="A1" s="6" t="s">
        <v>209</v>
      </c>
      <c r="B1" s="15"/>
      <c r="C1" s="15"/>
      <c r="J1" s="6" t="s">
        <v>210</v>
      </c>
      <c r="K1" s="15"/>
      <c r="L1" s="16"/>
      <c r="M1" s="6" t="s">
        <v>113</v>
      </c>
      <c r="N1" s="17"/>
    </row>
    <row r="2" spans="1:14" x14ac:dyDescent="0.3">
      <c r="B2"/>
      <c r="C2"/>
    </row>
    <row r="3" spans="1:14" x14ac:dyDescent="0.3">
      <c r="A3" s="6" t="s">
        <v>114</v>
      </c>
      <c r="B3" s="15"/>
      <c r="C3" s="15"/>
      <c r="J3" s="5" t="s">
        <v>115</v>
      </c>
      <c r="K3" s="7" t="s">
        <v>116</v>
      </c>
      <c r="M3" s="5" t="s">
        <v>115</v>
      </c>
      <c r="N3" s="7" t="s">
        <v>117</v>
      </c>
    </row>
    <row r="4" spans="1:14" x14ac:dyDescent="0.3">
      <c r="A4" s="6" t="s">
        <v>118</v>
      </c>
      <c r="B4" s="7" t="s">
        <v>119</v>
      </c>
      <c r="C4" s="7" t="s">
        <v>120</v>
      </c>
      <c r="D4" s="7" t="s">
        <v>121</v>
      </c>
      <c r="E4" s="7" t="s">
        <v>122</v>
      </c>
      <c r="F4" s="7" t="s">
        <v>123</v>
      </c>
      <c r="G4" s="7" t="s">
        <v>124</v>
      </c>
      <c r="H4" s="15"/>
      <c r="J4" s="20" t="s">
        <v>399</v>
      </c>
      <c r="K4" s="19">
        <f>COUNTIF('87-88'!$I$1:$X$813,J4)</f>
        <v>5</v>
      </c>
      <c r="M4" s="46" t="s">
        <v>324</v>
      </c>
      <c r="N4" s="21">
        <v>31</v>
      </c>
    </row>
    <row r="5" spans="1:14" x14ac:dyDescent="0.3">
      <c r="A5" s="35" t="s">
        <v>84</v>
      </c>
      <c r="B5" s="21">
        <f>COUNTIF('87-88'!A:A,A5)</f>
        <v>35</v>
      </c>
      <c r="C5" s="21">
        <f>COUNTIFS('87-88'!$A:$A,$A5,'87-88'!$F:$F,"WON")</f>
        <v>17</v>
      </c>
      <c r="D5" s="21">
        <f>COUNTIFS('87-88'!$A:$A,$A5,'87-88'!$F:$F,"DREW")</f>
        <v>6</v>
      </c>
      <c r="E5" s="21">
        <f>COUNTIFS('87-88'!$A:$A,$A5,'87-88'!$F:$F,"LOST")</f>
        <v>12</v>
      </c>
      <c r="F5" s="21">
        <f ca="1">SUMIF('87-88'!$A$1:$H$812,$A5,'87-88'!$G$1:$G$813)</f>
        <v>64</v>
      </c>
      <c r="G5" s="21">
        <f>SUMIF('87-88'!$A$33:$A$571,A5,'87-88'!$H$33:$H$572)</f>
        <v>49</v>
      </c>
      <c r="J5" s="20" t="s">
        <v>396</v>
      </c>
      <c r="K5" s="19">
        <f>COUNTIF('87-88'!$I$1:$X$813,J5)</f>
        <v>3</v>
      </c>
      <c r="M5" s="45" t="s">
        <v>237</v>
      </c>
      <c r="N5" s="21">
        <v>26</v>
      </c>
    </row>
    <row r="6" spans="1:14" x14ac:dyDescent="0.3">
      <c r="A6" s="35" t="s">
        <v>93</v>
      </c>
      <c r="B6" s="21">
        <f>COUNTIF('87-88'!A:A,A6)</f>
        <v>33</v>
      </c>
      <c r="C6" s="21">
        <f>COUNTIFS('87-88'!$A:$A,$A6,'87-88'!$F:$F,"WON")</f>
        <v>14</v>
      </c>
      <c r="D6" s="21">
        <f>COUNTIFS('87-88'!$A:$A,$A6,'87-88'!$F:$F,"DREW")</f>
        <v>5</v>
      </c>
      <c r="E6" s="21">
        <f>COUNTIFS('87-88'!$A:$A,$A6,'87-88'!$F:$F,"LOST")</f>
        <v>14</v>
      </c>
      <c r="F6" s="21">
        <f ca="1">SUMIF('87-88'!$A$1:$H$812,$A6,'87-88'!$G$1:$G$813)</f>
        <v>60</v>
      </c>
      <c r="G6" s="21">
        <f>SUMIF('87-88'!$A$33:$A$571,A6,'87-88'!$H$33:$H$572)</f>
        <v>70</v>
      </c>
      <c r="J6" s="18" t="s">
        <v>218</v>
      </c>
      <c r="K6" s="19">
        <f>COUNTIF('87-88'!$I$1:$X$813,J6)</f>
        <v>11</v>
      </c>
      <c r="M6" s="45" t="s">
        <v>240</v>
      </c>
      <c r="N6" s="21">
        <v>24</v>
      </c>
    </row>
    <row r="7" spans="1:14" x14ac:dyDescent="0.3">
      <c r="A7" s="35" t="s">
        <v>94</v>
      </c>
      <c r="B7" s="21">
        <f>COUNTIF('87-88'!A:A,A7)</f>
        <v>26</v>
      </c>
      <c r="C7" s="21">
        <f>COUNTIFS('87-88'!$A:$A,$A7,'87-88'!$F:$F,"WON")</f>
        <v>8</v>
      </c>
      <c r="D7" s="21">
        <f>COUNTIFS('87-88'!$A:$A,$A7,'87-88'!$F:$F,"DREW")</f>
        <v>9</v>
      </c>
      <c r="E7" s="21">
        <f>COUNTIFS('87-88'!$A:$A,$A7,'87-88'!$F:$F,"LOST")</f>
        <v>9</v>
      </c>
      <c r="F7" s="21">
        <f ca="1">SUMIF('87-88'!$A$1:$H$812,$A7,'87-88'!$G$1:$G$813)</f>
        <v>61</v>
      </c>
      <c r="G7" s="21">
        <f>SUMIF('87-88'!$A$33:$A$571,A7,'87-88'!$H$33:$H$572)</f>
        <v>52</v>
      </c>
      <c r="J7" s="20" t="s">
        <v>302</v>
      </c>
      <c r="K7" s="19">
        <f>COUNTIF('87-88'!$I$1:$X$813,J7)</f>
        <v>8</v>
      </c>
      <c r="M7" s="45" t="s">
        <v>297</v>
      </c>
      <c r="N7" s="21">
        <v>23</v>
      </c>
    </row>
    <row r="8" spans="1:14" x14ac:dyDescent="0.3">
      <c r="A8" s="35" t="s">
        <v>95</v>
      </c>
      <c r="B8" s="21">
        <f>COUNTIF('87-88'!A:A,A8)</f>
        <v>32</v>
      </c>
      <c r="C8" s="21">
        <f>COUNTIFS('87-88'!$A:$A,$A8,'87-88'!$F:$F,"WON")</f>
        <v>14</v>
      </c>
      <c r="D8" s="21">
        <f>COUNTIFS('87-88'!$A:$A,$A8,'87-88'!$F:$F,"DREW")</f>
        <v>5</v>
      </c>
      <c r="E8" s="21">
        <f>COUNTIFS('87-88'!$A:$A,$A8,'87-88'!$F:$F,"LOST")</f>
        <v>13</v>
      </c>
      <c r="F8" s="21">
        <f ca="1">SUMIF('87-88'!$A$1:$H$812,$A8,'87-88'!$G$1:$G$813)</f>
        <v>72</v>
      </c>
      <c r="G8" s="21">
        <f>SUMIF('87-88'!$A$33:$A$571,A8,'87-88'!$H$33:$H$572)</f>
        <v>56</v>
      </c>
      <c r="J8" s="20" t="s">
        <v>274</v>
      </c>
      <c r="K8" s="19">
        <f>COUNTIF('87-88'!$I$1:$X$813,J8)</f>
        <v>9</v>
      </c>
      <c r="M8" s="45" t="s">
        <v>305</v>
      </c>
      <c r="N8" s="21">
        <v>23</v>
      </c>
    </row>
    <row r="9" spans="1:14" x14ac:dyDescent="0.3">
      <c r="A9" s="35" t="s">
        <v>96</v>
      </c>
      <c r="B9" s="21">
        <f>COUNTIF('87-88'!A:A,A9)</f>
        <v>30</v>
      </c>
      <c r="C9" s="21">
        <f>COUNTIFS('87-88'!$A:$A,$A9,'87-88'!$F:$F,"WON")</f>
        <v>13</v>
      </c>
      <c r="D9" s="21">
        <f>COUNTIFS('87-88'!$A:$A,$A9,'87-88'!$F:$F,"DREW")</f>
        <v>4</v>
      </c>
      <c r="E9" s="21">
        <f>COUNTIFS('87-88'!$A:$A,$A9,'87-88'!$F:$F,"LOST")</f>
        <v>13</v>
      </c>
      <c r="F9" s="21">
        <f ca="1">SUMIF('87-88'!$A$1:$H$812,$A9,'87-88'!$G$1:$G$813)</f>
        <v>67</v>
      </c>
      <c r="G9" s="21">
        <f>SUMIF('87-88'!$A$33:$A$571,A9,'87-88'!$H$33:$H$572)</f>
        <v>72</v>
      </c>
      <c r="J9" s="20" t="s">
        <v>406</v>
      </c>
      <c r="K9" s="19">
        <f>COUNTIF('87-88'!$I$1:$X$813,J9)</f>
        <v>1</v>
      </c>
      <c r="M9" s="45" t="s">
        <v>216</v>
      </c>
      <c r="N9" s="21">
        <v>21</v>
      </c>
    </row>
    <row r="10" spans="1:14" x14ac:dyDescent="0.3">
      <c r="A10" s="35" t="s">
        <v>97</v>
      </c>
      <c r="B10" s="21">
        <f>COUNTIF('87-88'!A:A,A10)</f>
        <v>26</v>
      </c>
      <c r="C10" s="21">
        <f>COUNTIFS('87-88'!$A:$A,$A10,'87-88'!$F:$F,"WON")</f>
        <v>14</v>
      </c>
      <c r="D10" s="21">
        <f>COUNTIFS('87-88'!$A:$A,$A10,'87-88'!$F:$F,"DREW")</f>
        <v>4</v>
      </c>
      <c r="E10" s="21">
        <f>COUNTIFS('87-88'!$A:$A,$A10,'87-88'!$F:$F,"LOST")</f>
        <v>8</v>
      </c>
      <c r="F10" s="21">
        <f ca="1">SUMIF('87-88'!$A$1:$H$812,$A10,'87-88'!$G$1:$G$813)</f>
        <v>75</v>
      </c>
      <c r="G10" s="21">
        <f>SUMIF('87-88'!$A$33:$A$571,A10,'87-88'!$H$33:$H$572)</f>
        <v>44</v>
      </c>
      <c r="J10" s="20" t="s">
        <v>407</v>
      </c>
      <c r="K10" s="19">
        <f>COUNTIF('87-88'!$I$1:$X$813,J10)</f>
        <v>1</v>
      </c>
      <c r="M10" s="45" t="s">
        <v>303</v>
      </c>
      <c r="N10" s="21">
        <v>21</v>
      </c>
    </row>
    <row r="11" spans="1:14" x14ac:dyDescent="0.3">
      <c r="A11" s="35" t="s">
        <v>98</v>
      </c>
      <c r="B11" s="21">
        <f>COUNTIF('87-88'!A:A,A11)</f>
        <v>30</v>
      </c>
      <c r="C11" s="21">
        <f>COUNTIFS('87-88'!$A:$A,$A11,'87-88'!$F:$F,"WON")</f>
        <v>20</v>
      </c>
      <c r="D11" s="21">
        <f>COUNTIFS('87-88'!$A:$A,$A11,'87-88'!$F:$F,"DREW")</f>
        <v>5</v>
      </c>
      <c r="E11" s="21">
        <f>COUNTIFS('87-88'!$A:$A,$A11,'87-88'!$F:$F,"LOST")</f>
        <v>5</v>
      </c>
      <c r="F11" s="21">
        <f ca="1">SUMIF('87-88'!$A$1:$H$812,$A11,'87-88'!$G$1:$G$813)</f>
        <v>99</v>
      </c>
      <c r="G11" s="21">
        <f>SUMIF('87-88'!$A$33:$A$571,A11,'87-88'!$H$33:$H$572)</f>
        <v>36</v>
      </c>
      <c r="J11" s="18" t="s">
        <v>223</v>
      </c>
      <c r="K11" s="19">
        <f>COUNTIF('87-88'!$I$1:$X$813,J11)</f>
        <v>1</v>
      </c>
      <c r="M11" s="45" t="s">
        <v>234</v>
      </c>
      <c r="N11" s="21">
        <v>21</v>
      </c>
    </row>
    <row r="12" spans="1:14" x14ac:dyDescent="0.3">
      <c r="A12" s="35" t="s">
        <v>99</v>
      </c>
      <c r="B12" s="21">
        <f>COUNTIF('87-88'!A:A,A12)</f>
        <v>31</v>
      </c>
      <c r="C12" s="21">
        <f>COUNTIFS('87-88'!$A:$A,$A12,'87-88'!$F:$F,"WON")</f>
        <v>24</v>
      </c>
      <c r="D12" s="21">
        <f>COUNTIFS('87-88'!$A:$A,$A12,'87-88'!$F:$F,"DREW")</f>
        <v>1</v>
      </c>
      <c r="E12" s="21">
        <f>COUNTIFS('87-88'!$A:$A,$A12,'87-88'!$F:$F,"LOST")</f>
        <v>6</v>
      </c>
      <c r="F12" s="21">
        <f ca="1">SUMIF('87-88'!$A$1:$H$812,$A12,'87-88'!$G$1:$G$813)</f>
        <v>101</v>
      </c>
      <c r="G12" s="21">
        <f>SUMIF('87-88'!$A$33:$A$571,A12,'87-88'!$H$33:$H$572)</f>
        <v>38</v>
      </c>
      <c r="J12" s="18" t="s">
        <v>244</v>
      </c>
      <c r="K12" s="19">
        <f>COUNTIF('87-88'!$I$1:$X$813,J12)</f>
        <v>9</v>
      </c>
      <c r="M12" s="45" t="s">
        <v>317</v>
      </c>
      <c r="N12" s="21">
        <v>20</v>
      </c>
    </row>
    <row r="13" spans="1:14" x14ac:dyDescent="0.3">
      <c r="A13" s="35" t="s">
        <v>156</v>
      </c>
      <c r="B13" s="21">
        <f>COUNTIF('87-88'!A:A,A13)</f>
        <v>26</v>
      </c>
      <c r="C13" s="21">
        <f>COUNTIFS('87-88'!$A:$A,$A13,'87-88'!$F:$F,"WON")</f>
        <v>15</v>
      </c>
      <c r="D13" s="21">
        <f>COUNTIFS('87-88'!$A:$A,$A13,'87-88'!$F:$F,"DREW")</f>
        <v>3</v>
      </c>
      <c r="E13" s="21">
        <f>COUNTIFS('87-88'!$A:$A,$A13,'87-88'!$F:$F,"LOST")</f>
        <v>8</v>
      </c>
      <c r="F13" s="21">
        <f ca="1">SUMIF('87-88'!$A$1:$H$812,$A13,'87-88'!$G$1:$G$813)</f>
        <v>86</v>
      </c>
      <c r="G13" s="21">
        <f>SUMIF('87-88'!$A$33:$A$571,A13,'87-88'!$H$33:$H$572)</f>
        <v>61</v>
      </c>
      <c r="J13" s="20" t="s">
        <v>315</v>
      </c>
      <c r="K13" s="19">
        <f>COUNTIF('87-88'!$I$1:$X$813,J13)</f>
        <v>5</v>
      </c>
      <c r="M13" s="45" t="s">
        <v>287</v>
      </c>
      <c r="N13" s="21">
        <v>19</v>
      </c>
    </row>
    <row r="14" spans="1:14" x14ac:dyDescent="0.3">
      <c r="A14" s="35" t="s">
        <v>100</v>
      </c>
      <c r="B14" s="21">
        <f>COUNTIF('87-88'!A:A,A14)</f>
        <v>24</v>
      </c>
      <c r="C14" s="21">
        <f>COUNTIFS('87-88'!$A:$A,$A14,'87-88'!$F:$F,"WON")</f>
        <v>8</v>
      </c>
      <c r="D14" s="21">
        <f>COUNTIFS('87-88'!$A:$A,$A14,'87-88'!$F:$F,"DREW")</f>
        <v>6</v>
      </c>
      <c r="E14" s="21">
        <f>COUNTIFS('87-88'!$A:$A,$A14,'87-88'!$F:$F,"LOST")</f>
        <v>10</v>
      </c>
      <c r="F14" s="21">
        <f ca="1">SUMIF('87-88'!$A$1:$H$812,$A14,'87-88'!$G$1:$G$813)</f>
        <v>55</v>
      </c>
      <c r="G14" s="21">
        <f>SUMIF('87-88'!$A$33:$A$571,A14,'87-88'!$H$33:$H$572)</f>
        <v>57</v>
      </c>
      <c r="J14" s="20" t="s">
        <v>340</v>
      </c>
      <c r="K14" s="19">
        <f>COUNTIF('87-88'!$I$1:$X$813,J14)</f>
        <v>9</v>
      </c>
      <c r="M14" s="45" t="s">
        <v>267</v>
      </c>
      <c r="N14" s="21">
        <v>19</v>
      </c>
    </row>
    <row r="15" spans="1:14" x14ac:dyDescent="0.3">
      <c r="A15" s="35" t="s">
        <v>101</v>
      </c>
      <c r="B15" s="21">
        <f>COUNTIF('87-88'!A:A,A15)</f>
        <v>19</v>
      </c>
      <c r="C15" s="21">
        <f>COUNTIFS('87-88'!$A:$A,$A15,'87-88'!$F:$F,"WON")</f>
        <v>6</v>
      </c>
      <c r="D15" s="21">
        <f>COUNTIFS('87-88'!$A:$A,$A15,'87-88'!$F:$F,"DREW")</f>
        <v>2</v>
      </c>
      <c r="E15" s="21">
        <f>COUNTIFS('87-88'!$A:$A,$A15,'87-88'!$F:$F,"LOST")</f>
        <v>11</v>
      </c>
      <c r="F15" s="21">
        <f ca="1">SUMIF('87-88'!$A$1:$H$812,$A15,'87-88'!$G$1:$G$813)</f>
        <v>35</v>
      </c>
      <c r="G15" s="21">
        <f>SUMIF('87-88'!$A$33:$A$571,A15,'87-88'!$H$33:$H$572)</f>
        <v>46</v>
      </c>
      <c r="J15" s="20" t="s">
        <v>341</v>
      </c>
      <c r="K15" s="19">
        <f>COUNTIF('87-88'!$I$1:$X$813,J15)</f>
        <v>1</v>
      </c>
      <c r="M15" s="45" t="s">
        <v>246</v>
      </c>
      <c r="N15" s="21">
        <v>18</v>
      </c>
    </row>
    <row r="16" spans="1:14" x14ac:dyDescent="0.3">
      <c r="A16" s="35" t="s">
        <v>102</v>
      </c>
      <c r="B16" s="21">
        <f>COUNTIF('87-88'!A:A,A16)</f>
        <v>23</v>
      </c>
      <c r="C16" s="21">
        <f>COUNTIFS('87-88'!$A:$A,$A16,'87-88'!$F:$F,"WON")</f>
        <v>8</v>
      </c>
      <c r="D16" s="21">
        <f>COUNTIFS('87-88'!$A:$A,$A16,'87-88'!$F:$F,"DREW")</f>
        <v>5</v>
      </c>
      <c r="E16" s="21">
        <f>COUNTIFS('87-88'!$A:$A,$A16,'87-88'!$F:$F,"LOST")</f>
        <v>10</v>
      </c>
      <c r="F16" s="21">
        <f ca="1">SUMIF('87-88'!$A$1:$H$812,$A16,'87-88'!$G$1:$G$813)</f>
        <v>47</v>
      </c>
      <c r="G16" s="21">
        <f>SUMIF('87-88'!$A$33:$A$571,A16,'87-88'!$H$33:$H$572)</f>
        <v>44</v>
      </c>
      <c r="J16" s="18" t="s">
        <v>233</v>
      </c>
      <c r="K16" s="19">
        <f>COUNTIF('87-88'!$I$1:$X$813,J16)</f>
        <v>3</v>
      </c>
      <c r="M16" s="45" t="s">
        <v>275</v>
      </c>
      <c r="N16" s="21">
        <v>15</v>
      </c>
    </row>
    <row r="17" spans="1:14" x14ac:dyDescent="0.3">
      <c r="A17" s="35" t="s">
        <v>103</v>
      </c>
      <c r="B17" s="21">
        <f>COUNTIF('87-88'!A:A,A17)</f>
        <v>22</v>
      </c>
      <c r="C17" s="21">
        <f>COUNTIFS('87-88'!$A:$A,$A17,'87-88'!$F:$F,"WON")</f>
        <v>9</v>
      </c>
      <c r="D17" s="21">
        <f>COUNTIFS('87-88'!$A:$A,$A17,'87-88'!$F:$F,"DREW")</f>
        <v>2</v>
      </c>
      <c r="E17" s="21">
        <f>COUNTIFS('87-88'!$A:$A,$A17,'87-88'!$F:$F,"LOST")</f>
        <v>11</v>
      </c>
      <c r="F17" s="21">
        <f ca="1">SUMIF('87-88'!$A$1:$H$812,$A17,'87-88'!$G$1:$G$813)</f>
        <v>48</v>
      </c>
      <c r="G17" s="21">
        <f>SUMIF('87-88'!$A$33:$A$571,A17,'87-88'!$H$33:$H$572)</f>
        <v>62</v>
      </c>
      <c r="J17" s="20" t="s">
        <v>400</v>
      </c>
      <c r="K17" s="19">
        <f>COUNTIF('87-88'!$I$1:$X$813,J17)</f>
        <v>2</v>
      </c>
      <c r="M17" s="45" t="s">
        <v>232</v>
      </c>
      <c r="N17" s="21">
        <v>15</v>
      </c>
    </row>
    <row r="18" spans="1:14" x14ac:dyDescent="0.3">
      <c r="A18" s="35" t="s">
        <v>104</v>
      </c>
      <c r="B18" s="21">
        <f>COUNTIF('87-88'!A:A,A18)</f>
        <v>23</v>
      </c>
      <c r="C18" s="21">
        <f>COUNTIFS('87-88'!$A:$A,$A18,'87-88'!$F:$F,"WON")</f>
        <v>6</v>
      </c>
      <c r="D18" s="21">
        <f>COUNTIFS('87-88'!$A:$A,$A18,'87-88'!$F:$F,"DREW")</f>
        <v>4</v>
      </c>
      <c r="E18" s="21">
        <f>COUNTIFS('87-88'!$A:$A,$A18,'87-88'!$F:$F,"LOST")</f>
        <v>13</v>
      </c>
      <c r="F18" s="21">
        <f ca="1">SUMIF('87-88'!$A$1:$H$812,$A18,'87-88'!$G$1:$G$813)</f>
        <v>47</v>
      </c>
      <c r="G18" s="21">
        <f>SUMIF('87-88'!$A$33:$A$571,A18,'87-88'!$H$33:$H$572)</f>
        <v>63</v>
      </c>
      <c r="J18" s="20" t="s">
        <v>359</v>
      </c>
      <c r="K18" s="19">
        <f>COUNTIF('87-88'!$I$1:$X$813,J18)</f>
        <v>2</v>
      </c>
      <c r="M18" s="45" t="s">
        <v>229</v>
      </c>
      <c r="N18" s="21">
        <v>15</v>
      </c>
    </row>
    <row r="19" spans="1:14" x14ac:dyDescent="0.3">
      <c r="A19" s="35" t="s">
        <v>105</v>
      </c>
      <c r="B19" s="21">
        <f>COUNTIF('87-88'!A:A,A19)</f>
        <v>27</v>
      </c>
      <c r="C19" s="21">
        <f>COUNTIFS('87-88'!$A:$A,$A19,'87-88'!$F:$F,"WON")</f>
        <v>16</v>
      </c>
      <c r="D19" s="21">
        <f>COUNTIFS('87-88'!$A:$A,$A19,'87-88'!$F:$F,"DREW")</f>
        <v>5</v>
      </c>
      <c r="E19" s="21">
        <f>COUNTIFS('87-88'!$A:$A,$A19,'87-88'!$F:$F,"LOST")</f>
        <v>6</v>
      </c>
      <c r="F19" s="21">
        <f ca="1">SUMIF('87-88'!$A$1:$H$812,$A19,'87-88'!$G$1:$G$813)</f>
        <v>97</v>
      </c>
      <c r="G19" s="21">
        <f>SUMIF('87-88'!$A$33:$A$571,A19,'87-88'!$H$33:$H$572)</f>
        <v>61</v>
      </c>
      <c r="J19" s="20" t="s">
        <v>284</v>
      </c>
      <c r="K19" s="19">
        <f>COUNTIF('87-88'!$I$1:$X$813,J19)</f>
        <v>1</v>
      </c>
      <c r="M19" s="45" t="s">
        <v>271</v>
      </c>
      <c r="N19" s="21">
        <v>14</v>
      </c>
    </row>
    <row r="20" spans="1:14" x14ac:dyDescent="0.3">
      <c r="A20" s="35" t="s">
        <v>155</v>
      </c>
      <c r="B20" s="21">
        <f>COUNTIF('87-88'!A:A,A20)</f>
        <v>22</v>
      </c>
      <c r="C20" s="21">
        <f>COUNTIFS('87-88'!$A:$A,$A20,'87-88'!$F:$F,"WON")</f>
        <v>3</v>
      </c>
      <c r="D20" s="21">
        <f>COUNTIFS('87-88'!$A:$A,$A20,'87-88'!$F:$F,"DREW")</f>
        <v>5</v>
      </c>
      <c r="E20" s="21">
        <f>COUNTIFS('87-88'!$A:$A,$A20,'87-88'!$F:$F,"LOST")</f>
        <v>14</v>
      </c>
      <c r="F20" s="21">
        <f ca="1">SUMIF('87-88'!$A$1:$H$812,$A20,'87-88'!$G$1:$G$813)</f>
        <v>41</v>
      </c>
      <c r="G20" s="21">
        <f>SUMIF('87-88'!$A$33:$A$571,A20,'87-88'!$H$33:$H$572)</f>
        <v>76</v>
      </c>
      <c r="J20" s="20" t="s">
        <v>363</v>
      </c>
      <c r="K20" s="19">
        <f>COUNTIF('87-88'!$I$1:$X$813,J20)</f>
        <v>6</v>
      </c>
      <c r="M20" s="45" t="s">
        <v>215</v>
      </c>
      <c r="N20" s="21">
        <v>14</v>
      </c>
    </row>
    <row r="21" spans="1:14" x14ac:dyDescent="0.3">
      <c r="A21" s="35" t="s">
        <v>153</v>
      </c>
      <c r="B21" s="21">
        <f>COUNTIF('87-88'!A:A,A21)</f>
        <v>23</v>
      </c>
      <c r="C21" s="21">
        <f>COUNTIFS('87-88'!$A:$A,$A21,'87-88'!$F:$F,"WON")</f>
        <v>7</v>
      </c>
      <c r="D21" s="21">
        <f>COUNTIFS('87-88'!$A:$A,$A21,'87-88'!$F:$F,"DREW")</f>
        <v>2</v>
      </c>
      <c r="E21" s="21">
        <f>COUNTIFS('87-88'!$A:$A,$A21,'87-88'!$F:$F,"LOST")</f>
        <v>14</v>
      </c>
      <c r="F21" s="21">
        <f ca="1">SUMIF('87-88'!$A$1:$H$812,$A21,'87-88'!$G$1:$G$813)</f>
        <v>53</v>
      </c>
      <c r="G21" s="21">
        <f>SUMIF('87-88'!$A$33:$A$571,A21,'87-88'!$H$33:$H$572)</f>
        <v>69</v>
      </c>
      <c r="J21" s="20" t="s">
        <v>326</v>
      </c>
      <c r="K21" s="19">
        <f>COUNTIF('87-88'!$I$1:$X$813,J21)</f>
        <v>9</v>
      </c>
      <c r="M21" s="45" t="s">
        <v>227</v>
      </c>
      <c r="N21" s="21">
        <v>14</v>
      </c>
    </row>
    <row r="22" spans="1:14" x14ac:dyDescent="0.3">
      <c r="A22" s="35" t="s">
        <v>154</v>
      </c>
      <c r="B22" s="21">
        <f>COUNTIF('87-88'!A:A,A22)</f>
        <v>17</v>
      </c>
      <c r="C22" s="21">
        <f>COUNTIFS('87-88'!$A:$A,$A22,'87-88'!$F:$F,"WON")</f>
        <v>7</v>
      </c>
      <c r="D22" s="21">
        <f>COUNTIFS('87-88'!$A:$A,$A22,'87-88'!$F:$F,"DREW")</f>
        <v>4</v>
      </c>
      <c r="E22" s="21">
        <f>COUNTIFS('87-88'!$A:$A,$A22,'87-88'!$F:$F,"LOST")</f>
        <v>6</v>
      </c>
      <c r="F22" s="21">
        <f ca="1">SUMIF('87-88'!$A$1:$H$812,$A22,'87-88'!$G$1:$G$813)</f>
        <v>35</v>
      </c>
      <c r="G22" s="21">
        <f>SUMIF('87-88'!$A$33:$A$571,A22,'87-88'!$H$33:$H$572)</f>
        <v>36</v>
      </c>
      <c r="J22" s="20" t="s">
        <v>294</v>
      </c>
      <c r="K22" s="19">
        <f>COUNTIF('87-88'!$I$1:$X$813,J22)</f>
        <v>4</v>
      </c>
      <c r="M22" s="45" t="s">
        <v>259</v>
      </c>
      <c r="N22" s="21">
        <v>14</v>
      </c>
    </row>
    <row r="23" spans="1:14" x14ac:dyDescent="0.3">
      <c r="A23" s="35" t="s">
        <v>106</v>
      </c>
      <c r="B23" s="21">
        <f>COUNTIF('87-88'!A:A,A23)</f>
        <v>6</v>
      </c>
      <c r="C23" s="21">
        <f>COUNTIFS('87-88'!$A:$A,$A23,'87-88'!$F:$F,"WON")</f>
        <v>1</v>
      </c>
      <c r="D23" s="21">
        <f>COUNTIFS('87-88'!$A:$A,$A23,'87-88'!$F:$F,"DREW")</f>
        <v>1</v>
      </c>
      <c r="E23" s="21">
        <f>COUNTIFS('87-88'!$A:$A,$A23,'87-88'!$F:$F,"LOST")</f>
        <v>4</v>
      </c>
      <c r="F23" s="21">
        <f ca="1">SUMIF('87-88'!$A$1:$H$812,$A23,'87-88'!$G$1:$G$813)</f>
        <v>13</v>
      </c>
      <c r="G23" s="21">
        <f>SUMIF('87-88'!$A$33:$A$571,A23,'87-88'!$H$33:$H$572)</f>
        <v>20</v>
      </c>
      <c r="J23" s="18" t="s">
        <v>230</v>
      </c>
      <c r="K23" s="19">
        <f>COUNTIF('87-88'!$I$1:$X$813,J23)</f>
        <v>4</v>
      </c>
      <c r="M23" s="47" t="s">
        <v>342</v>
      </c>
      <c r="N23" s="21">
        <v>14</v>
      </c>
    </row>
    <row r="24" spans="1:14" ht="15" thickBot="1" x14ac:dyDescent="0.35">
      <c r="A24" s="6" t="s">
        <v>125</v>
      </c>
      <c r="B24" s="42">
        <f t="shared" ref="B24:G24" si="0">SUM(B5:B23)</f>
        <v>475</v>
      </c>
      <c r="C24" s="42">
        <f t="shared" si="0"/>
        <v>210</v>
      </c>
      <c r="D24" s="42">
        <f t="shared" si="0"/>
        <v>78</v>
      </c>
      <c r="E24" s="42">
        <f t="shared" si="0"/>
        <v>187</v>
      </c>
      <c r="F24" s="42">
        <f t="shared" ca="1" si="0"/>
        <v>1156</v>
      </c>
      <c r="G24" s="42">
        <f t="shared" si="0"/>
        <v>1012</v>
      </c>
      <c r="J24" s="20" t="s">
        <v>243</v>
      </c>
      <c r="K24" s="19">
        <f>COUNTIF('87-88'!$I$1:$X$813,J24)</f>
        <v>6</v>
      </c>
      <c r="N24"/>
    </row>
    <row r="25" spans="1:14" ht="15" thickTop="1" x14ac:dyDescent="0.3">
      <c r="A25" s="16"/>
      <c r="J25" s="18" t="s">
        <v>242</v>
      </c>
      <c r="K25" s="19">
        <f>COUNTIF('87-88'!$I$1:$X$813,J25)</f>
        <v>9</v>
      </c>
      <c r="N25"/>
    </row>
    <row r="26" spans="1:14" x14ac:dyDescent="0.3">
      <c r="J26" s="20" t="s">
        <v>280</v>
      </c>
      <c r="K26" s="19">
        <f>COUNTIF('87-88'!$I$1:$X$813,J26)</f>
        <v>11</v>
      </c>
      <c r="N26"/>
    </row>
    <row r="27" spans="1:14" x14ac:dyDescent="0.3">
      <c r="A27" s="6" t="s">
        <v>126</v>
      </c>
      <c r="J27" s="20" t="s">
        <v>356</v>
      </c>
      <c r="K27" s="19">
        <f>COUNTIF('87-88'!$I$1:$X$813,J27)</f>
        <v>1</v>
      </c>
      <c r="N27"/>
    </row>
    <row r="28" spans="1:14" x14ac:dyDescent="0.3">
      <c r="A28" s="6" t="s">
        <v>118</v>
      </c>
      <c r="B28" s="7" t="s">
        <v>119</v>
      </c>
      <c r="C28" s="7" t="s">
        <v>120</v>
      </c>
      <c r="D28" s="7" t="s">
        <v>121</v>
      </c>
      <c r="E28" s="7" t="s">
        <v>122</v>
      </c>
      <c r="F28" s="7" t="s">
        <v>123</v>
      </c>
      <c r="G28" s="7" t="s">
        <v>124</v>
      </c>
      <c r="H28" s="7" t="s">
        <v>127</v>
      </c>
      <c r="J28" s="20" t="s">
        <v>270</v>
      </c>
      <c r="K28" s="19">
        <f>COUNTIF('87-88'!$I$1:$X$813,J28)</f>
        <v>2</v>
      </c>
      <c r="N28"/>
    </row>
    <row r="29" spans="1:14" x14ac:dyDescent="0.3">
      <c r="A29" s="38" t="s">
        <v>188</v>
      </c>
      <c r="B29" s="21">
        <f>COUNTIF('87-88'!$C$33:$C$9814,A29)</f>
        <v>2</v>
      </c>
      <c r="C29" s="21">
        <f>COUNTIFS('87-88'!$C:$C,$A29,'87-88'!$F:$F,"WON")</f>
        <v>0</v>
      </c>
      <c r="D29" s="21">
        <f>COUNTIFS('87-88'!$C:$C,$A29,'87-88'!$F:$F,"DREW")</f>
        <v>2</v>
      </c>
      <c r="E29" s="21">
        <f>COUNTIFS('87-88'!$C:$C,$A29,'87-88'!$F:$F,"LOST")</f>
        <v>0</v>
      </c>
      <c r="F29" s="21">
        <f ca="1">SUMIF('87-88'!$C$1:$H$814,$A29,'87-88'!$G$1:$G$814)</f>
        <v>4</v>
      </c>
      <c r="G29" s="21">
        <f>SUMIF('87-88'!$C$33:$C$573,A29,'87-88'!$H$33:$H$573)</f>
        <v>4</v>
      </c>
      <c r="H29" s="22">
        <f>C29/B29</f>
        <v>0</v>
      </c>
      <c r="J29" s="20" t="s">
        <v>329</v>
      </c>
      <c r="K29" s="19">
        <f>COUNTIF('87-88'!$I$1:$X$813,J29)</f>
        <v>5</v>
      </c>
      <c r="N29"/>
    </row>
    <row r="30" spans="1:14" x14ac:dyDescent="0.3">
      <c r="A30" s="38" t="s">
        <v>160</v>
      </c>
      <c r="B30" s="21">
        <f>COUNTIF('87-88'!$C$33:$C$9814,A30)</f>
        <v>5</v>
      </c>
      <c r="C30" s="21">
        <f>COUNTIFS('87-88'!$C:$C,$A30,'87-88'!$F:$F,"WON")</f>
        <v>1</v>
      </c>
      <c r="D30" s="21">
        <f>COUNTIFS('87-88'!$C:$C,$A30,'87-88'!$F:$F,"DREW")</f>
        <v>0</v>
      </c>
      <c r="E30" s="21">
        <f>COUNTIFS('87-88'!$C:$C,$A30,'87-88'!$F:$F,"LOST")</f>
        <v>4</v>
      </c>
      <c r="F30" s="21">
        <f ca="1">SUMIF('87-88'!$C$1:$H$814,$A30,'87-88'!$G$1:$G$814)</f>
        <v>2</v>
      </c>
      <c r="G30" s="21">
        <f>SUMIF('87-88'!$C$33:$C$573,A30,'87-88'!$H$33:$H$573)</f>
        <v>9</v>
      </c>
      <c r="H30" s="22">
        <f t="shared" ref="H30:H92" si="1">C30/B30</f>
        <v>0.2</v>
      </c>
      <c r="J30" s="20" t="s">
        <v>282</v>
      </c>
      <c r="K30" s="19">
        <f>COUNTIF('87-88'!$I$1:$X$813,J30)</f>
        <v>11</v>
      </c>
      <c r="N30"/>
    </row>
    <row r="31" spans="1:14" x14ac:dyDescent="0.3">
      <c r="A31" s="35" t="s">
        <v>149</v>
      </c>
      <c r="B31" s="21">
        <f>COUNTIF('87-88'!$C$33:$C$9814,A31)</f>
        <v>4</v>
      </c>
      <c r="C31" s="21">
        <f>COUNTIFS('87-88'!$C:$C,$A31,'87-88'!$F:$F,"WON")</f>
        <v>3</v>
      </c>
      <c r="D31" s="21">
        <f>COUNTIFS('87-88'!$C:$C,$A31,'87-88'!$F:$F,"DREW")</f>
        <v>1</v>
      </c>
      <c r="E31" s="21">
        <f>COUNTIFS('87-88'!$C:$C,$A31,'87-88'!$F:$F,"LOST")</f>
        <v>0</v>
      </c>
      <c r="F31" s="21">
        <f ca="1">SUMIF('87-88'!$C$1:$H$814,$A31,'87-88'!$G$1:$G$814)</f>
        <v>10</v>
      </c>
      <c r="G31" s="21">
        <f>SUMIF('87-88'!$C$33:$C$573,A31,'87-88'!$H$33:$H$573)</f>
        <v>3</v>
      </c>
      <c r="H31" s="22">
        <f t="shared" si="1"/>
        <v>0.75</v>
      </c>
      <c r="J31" s="18" t="s">
        <v>251</v>
      </c>
      <c r="K31" s="19">
        <f>COUNTIF('87-88'!$I$1:$X$813,J31)</f>
        <v>3</v>
      </c>
      <c r="N31"/>
    </row>
    <row r="32" spans="1:14" x14ac:dyDescent="0.3">
      <c r="A32" s="35" t="s">
        <v>184</v>
      </c>
      <c r="B32" s="21">
        <f>COUNTIF('87-88'!$C$33:$C$9814,A32)</f>
        <v>1</v>
      </c>
      <c r="C32" s="21">
        <f>COUNTIFS('87-88'!$C:$C,$A32,'87-88'!$F:$F,"WON")</f>
        <v>0</v>
      </c>
      <c r="D32" s="21">
        <f>COUNTIFS('87-88'!$C:$C,$A32,'87-88'!$F:$F,"DREW")</f>
        <v>0</v>
      </c>
      <c r="E32" s="21">
        <f>COUNTIFS('87-88'!$C:$C,$A32,'87-88'!$F:$F,"LOST")</f>
        <v>1</v>
      </c>
      <c r="F32" s="21">
        <f ca="1">SUMIF('87-88'!$C$1:$H$814,$A32,'87-88'!$G$1:$G$814)</f>
        <v>2</v>
      </c>
      <c r="G32" s="21">
        <f>SUMIF('87-88'!$C$33:$C$573,A32,'87-88'!$H$33:$H$573)</f>
        <v>9</v>
      </c>
      <c r="H32" s="22">
        <f t="shared" si="1"/>
        <v>0</v>
      </c>
      <c r="J32" s="20" t="s">
        <v>405</v>
      </c>
      <c r="K32" s="19">
        <f>COUNTIF('87-88'!$I$1:$X$813,J32)</f>
        <v>5</v>
      </c>
      <c r="N32"/>
    </row>
    <row r="33" spans="1:14" x14ac:dyDescent="0.3">
      <c r="A33" s="35" t="s">
        <v>1</v>
      </c>
      <c r="B33" s="21">
        <f>COUNTIF('87-88'!$C$33:$C$9814,A33)</f>
        <v>4</v>
      </c>
      <c r="C33" s="21">
        <f>COUNTIFS('87-88'!$C:$C,$A33,'87-88'!$F:$F,"WON")</f>
        <v>2</v>
      </c>
      <c r="D33" s="21">
        <f>COUNTIFS('87-88'!$C:$C,$A33,'87-88'!$F:$F,"DREW")</f>
        <v>1</v>
      </c>
      <c r="E33" s="21">
        <f>COUNTIFS('87-88'!$C:$C,$A33,'87-88'!$F:$F,"LOST")</f>
        <v>1</v>
      </c>
      <c r="F33" s="21">
        <f ca="1">SUMIF('87-88'!$C$1:$H$814,$A33,'87-88'!$G$1:$G$814)</f>
        <v>12</v>
      </c>
      <c r="G33" s="21">
        <f>SUMIF('87-88'!$C$33:$C$573,A33,'87-88'!$H$33:$H$573)</f>
        <v>8</v>
      </c>
      <c r="H33" s="22">
        <f t="shared" si="1"/>
        <v>0.5</v>
      </c>
      <c r="J33" s="20" t="s">
        <v>420</v>
      </c>
      <c r="K33" s="19">
        <f>COUNTIF('87-88'!$I$1:$X$813,J33)</f>
        <v>3</v>
      </c>
      <c r="N33"/>
    </row>
    <row r="34" spans="1:14" ht="15" customHeight="1" x14ac:dyDescent="0.3">
      <c r="A34" s="38" t="s">
        <v>110</v>
      </c>
      <c r="B34" s="21">
        <f>COUNTIF('87-88'!$C$33:$C$9814,A34)</f>
        <v>5</v>
      </c>
      <c r="C34" s="21">
        <f>COUNTIFS('87-88'!$C:$C,$A34,'87-88'!$F:$F,"WON")</f>
        <v>2</v>
      </c>
      <c r="D34" s="21">
        <f>COUNTIFS('87-88'!$C:$C,$A34,'87-88'!$F:$F,"DREW")</f>
        <v>1</v>
      </c>
      <c r="E34" s="21">
        <f>COUNTIFS('87-88'!$C:$C,$A34,'87-88'!$F:$F,"LOST")</f>
        <v>2</v>
      </c>
      <c r="F34" s="21">
        <f ca="1">SUMIF('87-88'!$C$1:$H$814,$A34,'87-88'!$G$1:$G$814)</f>
        <v>16</v>
      </c>
      <c r="G34" s="21">
        <f>SUMIF('87-88'!$C$33:$C$573,A34,'87-88'!$H$33:$H$573)</f>
        <v>14</v>
      </c>
      <c r="H34" s="22">
        <f t="shared" si="1"/>
        <v>0.4</v>
      </c>
      <c r="J34" s="20" t="s">
        <v>245</v>
      </c>
      <c r="K34" s="19">
        <f>COUNTIF('87-88'!$I$1:$X$813,J34)</f>
        <v>1</v>
      </c>
      <c r="N34"/>
    </row>
    <row r="35" spans="1:14" x14ac:dyDescent="0.3">
      <c r="A35" s="38" t="s">
        <v>2</v>
      </c>
      <c r="B35" s="21">
        <f>COUNTIF('87-88'!$C$33:$C$9814,A35)</f>
        <v>1</v>
      </c>
      <c r="C35" s="21">
        <f>COUNTIFS('87-88'!$C:$C,$A35,'87-88'!$F:$F,"WON")</f>
        <v>1</v>
      </c>
      <c r="D35" s="21">
        <f>COUNTIFS('87-88'!$C:$C,$A35,'87-88'!$F:$F,"DREW")</f>
        <v>0</v>
      </c>
      <c r="E35" s="21">
        <f>COUNTIFS('87-88'!$C:$C,$A35,'87-88'!$F:$F,"LOST")</f>
        <v>0</v>
      </c>
      <c r="F35" s="21">
        <f ca="1">SUMIF('87-88'!$C$1:$H$814,$A35,'87-88'!$G$1:$G$814)</f>
        <v>2</v>
      </c>
      <c r="G35" s="21">
        <f>SUMIF('87-88'!$C$33:$C$573,A35,'87-88'!$H$33:$H$573)</f>
        <v>1</v>
      </c>
      <c r="H35" s="22">
        <f t="shared" si="1"/>
        <v>1</v>
      </c>
      <c r="J35" s="20" t="s">
        <v>370</v>
      </c>
      <c r="K35" s="19">
        <f>COUNTIF('87-88'!$I$1:$X$813,J35)</f>
        <v>7</v>
      </c>
      <c r="N35"/>
    </row>
    <row r="36" spans="1:14" x14ac:dyDescent="0.3">
      <c r="A36" s="35" t="s">
        <v>193</v>
      </c>
      <c r="B36" s="21">
        <f>COUNTIF('87-88'!$C$33:$C$9814,A36)</f>
        <v>1</v>
      </c>
      <c r="C36" s="21">
        <f>COUNTIFS('87-88'!$C:$C,$A36,'87-88'!$F:$F,"WON")</f>
        <v>0</v>
      </c>
      <c r="D36" s="21">
        <f>COUNTIFS('87-88'!$C:$C,$A36,'87-88'!$F:$F,"DREW")</f>
        <v>0</v>
      </c>
      <c r="E36" s="21">
        <f>COUNTIFS('87-88'!$C:$C,$A36,'87-88'!$F:$F,"LOST")</f>
        <v>1</v>
      </c>
      <c r="F36" s="21">
        <f ca="1">SUMIF('87-88'!$C$1:$H$814,$A36,'87-88'!$G$1:$G$814)</f>
        <v>3</v>
      </c>
      <c r="G36" s="21">
        <f>SUMIF('87-88'!$C$33:$C$573,A36,'87-88'!$H$33:$H$573)</f>
        <v>4</v>
      </c>
      <c r="H36" s="22">
        <f t="shared" si="1"/>
        <v>0</v>
      </c>
      <c r="J36" s="20" t="s">
        <v>395</v>
      </c>
      <c r="K36" s="19">
        <f>COUNTIF('87-88'!$I$1:$X$813,J36)</f>
        <v>7</v>
      </c>
      <c r="N36"/>
    </row>
    <row r="37" spans="1:14" x14ac:dyDescent="0.3">
      <c r="A37" s="35" t="s">
        <v>107</v>
      </c>
      <c r="B37" s="21">
        <f>COUNTIF('87-88'!$C$33:$C$9814,A37)</f>
        <v>2</v>
      </c>
      <c r="C37" s="21">
        <f>COUNTIFS('87-88'!$C:$C,$A37,'87-88'!$F:$F,"WON")</f>
        <v>0</v>
      </c>
      <c r="D37" s="21">
        <f>COUNTIFS('87-88'!$C:$C,$A37,'87-88'!$F:$F,"DREW")</f>
        <v>0</v>
      </c>
      <c r="E37" s="21">
        <f>COUNTIFS('87-88'!$C:$C,$A37,'87-88'!$F:$F,"LOST")</f>
        <v>2</v>
      </c>
      <c r="F37" s="21">
        <f ca="1">SUMIF('87-88'!$C$1:$H$814,$A37,'87-88'!$G$1:$G$814)</f>
        <v>2</v>
      </c>
      <c r="G37" s="21">
        <f>SUMIF('87-88'!$C$33:$C$573,A37,'87-88'!$H$33:$H$573)</f>
        <v>6</v>
      </c>
      <c r="H37" s="22">
        <f t="shared" si="1"/>
        <v>0</v>
      </c>
      <c r="J37" s="20" t="s">
        <v>311</v>
      </c>
      <c r="K37" s="19">
        <f>COUNTIF('87-88'!$I$1:$X$813,J37)</f>
        <v>10</v>
      </c>
      <c r="N37"/>
    </row>
    <row r="38" spans="1:14" x14ac:dyDescent="0.3">
      <c r="A38" s="35" t="s">
        <v>111</v>
      </c>
      <c r="B38" s="21">
        <f>COUNTIF('87-88'!$C$33:$C$9814,A38)</f>
        <v>3</v>
      </c>
      <c r="C38" s="21">
        <f>COUNTIFS('87-88'!$C:$C,$A38,'87-88'!$F:$F,"WON")</f>
        <v>1</v>
      </c>
      <c r="D38" s="21">
        <f>COUNTIFS('87-88'!$C:$C,$A38,'87-88'!$F:$F,"DREW")</f>
        <v>0</v>
      </c>
      <c r="E38" s="21">
        <f>COUNTIFS('87-88'!$C:$C,$A38,'87-88'!$F:$F,"LOST")</f>
        <v>2</v>
      </c>
      <c r="F38" s="21">
        <f ca="1">SUMIF('87-88'!$C$1:$H$814,$A38,'87-88'!$G$1:$G$814)</f>
        <v>1</v>
      </c>
      <c r="G38" s="21">
        <f>SUMIF('87-88'!$C$33:$C$573,A38,'87-88'!$H$33:$H$573)</f>
        <v>5</v>
      </c>
      <c r="H38" s="22">
        <f t="shared" si="1"/>
        <v>0.33333333333333331</v>
      </c>
      <c r="J38" s="20" t="s">
        <v>314</v>
      </c>
      <c r="K38" s="19">
        <f>COUNTIF('87-88'!$I$1:$X$813,J38)</f>
        <v>6</v>
      </c>
      <c r="N38"/>
    </row>
    <row r="39" spans="1:14" x14ac:dyDescent="0.3">
      <c r="A39" s="35" t="s">
        <v>3</v>
      </c>
      <c r="B39" s="21">
        <f>COUNTIF('87-88'!$C$33:$C$9814,A39)</f>
        <v>6</v>
      </c>
      <c r="C39" s="21">
        <f>COUNTIFS('87-88'!$C:$C,$A39,'87-88'!$F:$F,"WON")</f>
        <v>2</v>
      </c>
      <c r="D39" s="21">
        <f>COUNTIFS('87-88'!$C:$C,$A39,'87-88'!$F:$F,"DREW")</f>
        <v>1</v>
      </c>
      <c r="E39" s="21">
        <f>COUNTIFS('87-88'!$C:$C,$A39,'87-88'!$F:$F,"LOST")</f>
        <v>3</v>
      </c>
      <c r="F39" s="21">
        <f ca="1">SUMIF('87-88'!$C$1:$H$814,$A39,'87-88'!$G$1:$G$814)</f>
        <v>17</v>
      </c>
      <c r="G39" s="21">
        <f>SUMIF('87-88'!$C$33:$C$573,A39,'87-88'!$H$33:$H$573)</f>
        <v>11</v>
      </c>
      <c r="H39" s="22">
        <f t="shared" si="1"/>
        <v>0.33333333333333331</v>
      </c>
      <c r="J39" s="20" t="s">
        <v>413</v>
      </c>
      <c r="K39" s="19">
        <f>COUNTIF('87-88'!$I$1:$X$813,J39)</f>
        <v>12</v>
      </c>
      <c r="N39"/>
    </row>
    <row r="40" spans="1:14" x14ac:dyDescent="0.3">
      <c r="A40" s="39" t="s">
        <v>179</v>
      </c>
      <c r="B40" s="21">
        <f>COUNTIF('87-88'!$C$33:$C$9814,A40)</f>
        <v>4</v>
      </c>
      <c r="C40" s="21">
        <f>COUNTIFS('87-88'!$C:$C,$A40,'87-88'!$F:$F,"WON")</f>
        <v>1</v>
      </c>
      <c r="D40" s="21">
        <f>COUNTIFS('87-88'!$C:$C,$A40,'87-88'!$F:$F,"DREW")</f>
        <v>1</v>
      </c>
      <c r="E40" s="21">
        <f>COUNTIFS('87-88'!$C:$C,$A40,'87-88'!$F:$F,"LOST")</f>
        <v>2</v>
      </c>
      <c r="F40" s="21">
        <f ca="1">SUMIF('87-88'!$C$1:$H$814,$A40,'87-88'!$G$1:$G$814)</f>
        <v>6</v>
      </c>
      <c r="G40" s="21">
        <f>SUMIF('87-88'!$C$33:$C$573,A40,'87-88'!$H$33:$H$573)</f>
        <v>13</v>
      </c>
      <c r="H40" s="22">
        <f t="shared" si="1"/>
        <v>0.25</v>
      </c>
      <c r="J40" s="20" t="s">
        <v>419</v>
      </c>
      <c r="K40" s="19">
        <f>COUNTIF('87-88'!$I$1:$X$813,J40)</f>
        <v>4</v>
      </c>
      <c r="N40"/>
    </row>
    <row r="41" spans="1:14" x14ac:dyDescent="0.3">
      <c r="A41" s="35" t="s">
        <v>4</v>
      </c>
      <c r="B41" s="21">
        <f>COUNTIF('87-88'!$C$33:$C$9814,A41)</f>
        <v>3</v>
      </c>
      <c r="C41" s="21">
        <f>COUNTIFS('87-88'!$C:$C,$A41,'87-88'!$F:$F,"WON")</f>
        <v>3</v>
      </c>
      <c r="D41" s="21">
        <f>COUNTIFS('87-88'!$C:$C,$A41,'87-88'!$F:$F,"DREW")</f>
        <v>0</v>
      </c>
      <c r="E41" s="21">
        <f>COUNTIFS('87-88'!$C:$C,$A41,'87-88'!$F:$F,"LOST")</f>
        <v>0</v>
      </c>
      <c r="F41" s="21">
        <f ca="1">SUMIF('87-88'!$C$1:$H$814,$A41,'87-88'!$G$1:$G$814)</f>
        <v>11</v>
      </c>
      <c r="G41" s="21">
        <f>SUMIF('87-88'!$C$33:$C$573,A41,'87-88'!$H$33:$H$573)</f>
        <v>3</v>
      </c>
      <c r="H41" s="22">
        <f t="shared" si="1"/>
        <v>1</v>
      </c>
      <c r="J41" s="20" t="s">
        <v>358</v>
      </c>
      <c r="K41" s="19">
        <f>COUNTIF('87-88'!$I$1:$X$813,J41)</f>
        <v>1</v>
      </c>
      <c r="N41"/>
    </row>
    <row r="42" spans="1:14" x14ac:dyDescent="0.3">
      <c r="A42" s="35" t="s">
        <v>5</v>
      </c>
      <c r="B42" s="21">
        <f>COUNTIF('87-88'!$C$33:$C$9814,A42)</f>
        <v>29</v>
      </c>
      <c r="C42" s="21">
        <f>COUNTIFS('87-88'!$C:$C,$A42,'87-88'!$F:$F,"WON")</f>
        <v>14</v>
      </c>
      <c r="D42" s="21">
        <f>COUNTIFS('87-88'!$C:$C,$A42,'87-88'!$F:$F,"DREW")</f>
        <v>2</v>
      </c>
      <c r="E42" s="21">
        <f>COUNTIFS('87-88'!$C:$C,$A42,'87-88'!$F:$F,"LOST")</f>
        <v>13</v>
      </c>
      <c r="F42" s="21">
        <f ca="1">SUMIF('87-88'!$C$1:$H$814,$A42,'87-88'!$G$1:$G$814)</f>
        <v>74</v>
      </c>
      <c r="G42" s="21">
        <f>SUMIF('87-88'!$C$33:$C$573,A42,'87-88'!$H$33:$H$573)</f>
        <v>57</v>
      </c>
      <c r="H42" s="22">
        <f t="shared" si="1"/>
        <v>0.48275862068965519</v>
      </c>
      <c r="J42" s="20" t="s">
        <v>357</v>
      </c>
      <c r="K42" s="19">
        <f>COUNTIF('87-88'!$I$1:$X$813,J42)</f>
        <v>1</v>
      </c>
      <c r="N42"/>
    </row>
    <row r="43" spans="1:14" x14ac:dyDescent="0.3">
      <c r="A43" s="35" t="s">
        <v>182</v>
      </c>
      <c r="B43" s="21">
        <f>COUNTIF('87-88'!$C$33:$C$9814,A43)</f>
        <v>2</v>
      </c>
      <c r="C43" s="21">
        <f>COUNTIFS('87-88'!$C:$C,$A43,'87-88'!$F:$F,"WON")</f>
        <v>0</v>
      </c>
      <c r="D43" s="21">
        <f>COUNTIFS('87-88'!$C:$C,$A43,'87-88'!$F:$F,"DREW")</f>
        <v>0</v>
      </c>
      <c r="E43" s="21">
        <f>COUNTIFS('87-88'!$C:$C,$A43,'87-88'!$F:$F,"LOST")</f>
        <v>2</v>
      </c>
      <c r="F43" s="21">
        <f ca="1">SUMIF('87-88'!$C$1:$H$814,$A43,'87-88'!$G$1:$G$814)</f>
        <v>7</v>
      </c>
      <c r="G43" s="21">
        <f>SUMIF('87-88'!$C$33:$C$573,A43,'87-88'!$H$33:$H$573)</f>
        <v>10</v>
      </c>
      <c r="H43" s="22">
        <f t="shared" si="1"/>
        <v>0</v>
      </c>
      <c r="J43" s="20" t="s">
        <v>428</v>
      </c>
      <c r="K43" s="19">
        <f>COUNTIF('87-88'!$I$1:$X$813,J43)</f>
        <v>2</v>
      </c>
      <c r="N43"/>
    </row>
    <row r="44" spans="1:14" x14ac:dyDescent="0.3">
      <c r="A44" s="38" t="s">
        <v>167</v>
      </c>
      <c r="B44" s="21">
        <f>COUNTIF('87-88'!$C$33:$C$9814,A44)</f>
        <v>2</v>
      </c>
      <c r="C44" s="21">
        <f>COUNTIFS('87-88'!$C:$C,$A44,'87-88'!$F:$F,"WON")</f>
        <v>1</v>
      </c>
      <c r="D44" s="21">
        <f>COUNTIFS('87-88'!$C:$C,$A44,'87-88'!$F:$F,"DREW")</f>
        <v>0</v>
      </c>
      <c r="E44" s="21">
        <f>COUNTIFS('87-88'!$C:$C,$A44,'87-88'!$F:$F,"LOST")</f>
        <v>1</v>
      </c>
      <c r="F44" s="21">
        <f ca="1">SUMIF('87-88'!$C$1:$H$814,$A44,'87-88'!$G$1:$G$814)</f>
        <v>2</v>
      </c>
      <c r="G44" s="21">
        <f>SUMIF('87-88'!$C$33:$C$573,A44,'87-88'!$H$33:$H$573)</f>
        <v>3</v>
      </c>
      <c r="H44" s="22">
        <f t="shared" si="1"/>
        <v>0.5</v>
      </c>
      <c r="J44" s="20" t="s">
        <v>390</v>
      </c>
      <c r="K44" s="19">
        <f>COUNTIF('87-88'!$I$1:$X$813,J44)</f>
        <v>2</v>
      </c>
      <c r="N44"/>
    </row>
    <row r="45" spans="1:14" x14ac:dyDescent="0.3">
      <c r="A45" s="35" t="s">
        <v>197</v>
      </c>
      <c r="B45" s="21">
        <f>COUNTIF('87-88'!$C$33:$C$9814,A45)</f>
        <v>1</v>
      </c>
      <c r="C45" s="21">
        <f>COUNTIFS('87-88'!$C:$C,$A45,'87-88'!$F:$F,"WON")</f>
        <v>0</v>
      </c>
      <c r="D45" s="21">
        <f>COUNTIFS('87-88'!$C:$C,$A45,'87-88'!$F:$F,"DREW")</f>
        <v>0</v>
      </c>
      <c r="E45" s="21">
        <f>COUNTIFS('87-88'!$C:$C,$A45,'87-88'!$F:$F,"LOST")</f>
        <v>1</v>
      </c>
      <c r="F45" s="21">
        <f ca="1">SUMIF('87-88'!$C$1:$H$814,$A45,'87-88'!$G$1:$G$814)</f>
        <v>3</v>
      </c>
      <c r="G45" s="21">
        <f>SUMIF('87-88'!$C$33:$C$573,A45,'87-88'!$H$33:$H$573)</f>
        <v>6</v>
      </c>
      <c r="H45" s="22">
        <f t="shared" si="1"/>
        <v>0</v>
      </c>
      <c r="J45" s="20" t="s">
        <v>312</v>
      </c>
      <c r="K45" s="19">
        <f>COUNTIF('87-88'!$I$1:$X$813,J45)</f>
        <v>8</v>
      </c>
      <c r="N45"/>
    </row>
    <row r="46" spans="1:14" x14ac:dyDescent="0.3">
      <c r="A46" s="35" t="s">
        <v>175</v>
      </c>
      <c r="B46" s="21">
        <f>COUNTIF('87-88'!$C$33:$C$9814,A46)</f>
        <v>2</v>
      </c>
      <c r="C46" s="21">
        <f>COUNTIFS('87-88'!$C:$C,$A46,'87-88'!$F:$F,"WON")</f>
        <v>0</v>
      </c>
      <c r="D46" s="21">
        <f>COUNTIFS('87-88'!$C:$C,$A46,'87-88'!$F:$F,"DREW")</f>
        <v>1</v>
      </c>
      <c r="E46" s="21">
        <f>COUNTIFS('87-88'!$C:$C,$A46,'87-88'!$F:$F,"LOST")</f>
        <v>1</v>
      </c>
      <c r="F46" s="21">
        <f ca="1">SUMIF('87-88'!$C$1:$H$814,$A46,'87-88'!$G$1:$G$814)</f>
        <v>6</v>
      </c>
      <c r="G46" s="21">
        <f>SUMIF('87-88'!$C$33:$C$573,A46,'87-88'!$H$33:$H$573)</f>
        <v>7</v>
      </c>
      <c r="H46" s="22">
        <f t="shared" si="1"/>
        <v>0</v>
      </c>
      <c r="J46" s="20" t="s">
        <v>330</v>
      </c>
      <c r="K46" s="19">
        <f>COUNTIF('87-88'!$I$1:$X$813,J46)</f>
        <v>3</v>
      </c>
      <c r="N46"/>
    </row>
    <row r="47" spans="1:14" x14ac:dyDescent="0.3">
      <c r="A47" s="35" t="s">
        <v>6</v>
      </c>
      <c r="B47" s="21">
        <f>COUNTIF('87-88'!$C$33:$C$9814,A47)</f>
        <v>18</v>
      </c>
      <c r="C47" s="21">
        <f>COUNTIFS('87-88'!$C:$C,$A47,'87-88'!$F:$F,"WON")</f>
        <v>8</v>
      </c>
      <c r="D47" s="21">
        <f>COUNTIFS('87-88'!$C:$C,$A47,'87-88'!$F:$F,"DREW")</f>
        <v>1</v>
      </c>
      <c r="E47" s="21">
        <f>COUNTIFS('87-88'!$C:$C,$A47,'87-88'!$F:$F,"LOST")</f>
        <v>9</v>
      </c>
      <c r="F47" s="21">
        <f ca="1">SUMIF('87-88'!$C$1:$H$814,$A47,'87-88'!$G$1:$G$814)</f>
        <v>61</v>
      </c>
      <c r="G47" s="21">
        <f>SUMIF('87-88'!$C$33:$C$573,A47,'87-88'!$H$33:$H$573)</f>
        <v>48</v>
      </c>
      <c r="H47" s="22">
        <f t="shared" si="1"/>
        <v>0.44444444444444442</v>
      </c>
      <c r="J47" s="20" t="s">
        <v>295</v>
      </c>
      <c r="K47" s="19">
        <f>COUNTIF('87-88'!$I$1:$X$813,J47)</f>
        <v>1</v>
      </c>
      <c r="N47"/>
    </row>
    <row r="48" spans="1:14" x14ac:dyDescent="0.3">
      <c r="A48" s="35" t="s">
        <v>7</v>
      </c>
      <c r="B48" s="21">
        <f>COUNTIF('87-88'!$C$33:$C$9814,A48)</f>
        <v>1</v>
      </c>
      <c r="C48" s="21">
        <f>COUNTIFS('87-88'!$C:$C,$A48,'87-88'!$F:$F,"WON")</f>
        <v>0</v>
      </c>
      <c r="D48" s="21">
        <f>COUNTIFS('87-88'!$C:$C,$A48,'87-88'!$F:$F,"DREW")</f>
        <v>1</v>
      </c>
      <c r="E48" s="21">
        <f>COUNTIFS('87-88'!$C:$C,$A48,'87-88'!$F:$F,"LOST")</f>
        <v>0</v>
      </c>
      <c r="F48" s="21">
        <f ca="1">SUMIF('87-88'!$C$1:$H$814,$A48,'87-88'!$G$1:$G$814)</f>
        <v>4</v>
      </c>
      <c r="G48" s="21">
        <f>SUMIF('87-88'!$C$33:$C$573,A48,'87-88'!$H$33:$H$573)</f>
        <v>4</v>
      </c>
      <c r="H48" s="22">
        <f t="shared" si="1"/>
        <v>0</v>
      </c>
      <c r="J48" s="18" t="s">
        <v>240</v>
      </c>
      <c r="K48" s="19">
        <f>COUNTIF('87-88'!$I$1:$X$813,J48)</f>
        <v>24</v>
      </c>
      <c r="N48"/>
    </row>
    <row r="49" spans="1:14" x14ac:dyDescent="0.3">
      <c r="A49" s="35" t="s">
        <v>8</v>
      </c>
      <c r="B49" s="21">
        <f>COUNTIF('87-88'!$C$33:$C$9814,A49)</f>
        <v>4</v>
      </c>
      <c r="C49" s="21">
        <f>COUNTIFS('87-88'!$C:$C,$A49,'87-88'!$F:$F,"WON")</f>
        <v>1</v>
      </c>
      <c r="D49" s="21">
        <f>COUNTIFS('87-88'!$C:$C,$A49,'87-88'!$F:$F,"DREW")</f>
        <v>0</v>
      </c>
      <c r="E49" s="21">
        <f>COUNTIFS('87-88'!$C:$C,$A49,'87-88'!$F:$F,"LOST")</f>
        <v>3</v>
      </c>
      <c r="F49" s="21">
        <f ca="1">SUMIF('87-88'!$C$1:$H$814,$A49,'87-88'!$G$1:$G$814)</f>
        <v>11</v>
      </c>
      <c r="G49" s="21">
        <f>SUMIF('87-88'!$C$33:$C$573,A49,'87-88'!$H$33:$H$573)</f>
        <v>13</v>
      </c>
      <c r="H49" s="22">
        <f t="shared" si="1"/>
        <v>0.25</v>
      </c>
      <c r="J49" s="20" t="s">
        <v>389</v>
      </c>
      <c r="K49" s="19">
        <f>COUNTIF('87-88'!$I$1:$X$813,J49)</f>
        <v>2</v>
      </c>
      <c r="N49"/>
    </row>
    <row r="50" spans="1:14" x14ac:dyDescent="0.3">
      <c r="A50" s="35" t="s">
        <v>9</v>
      </c>
      <c r="B50" s="21">
        <f>COUNTIF('87-88'!$C$33:$C$9814,A50)</f>
        <v>5</v>
      </c>
      <c r="C50" s="21">
        <f>COUNTIFS('87-88'!$C:$C,$A50,'87-88'!$F:$F,"WON")</f>
        <v>1</v>
      </c>
      <c r="D50" s="21">
        <f>COUNTIFS('87-88'!$C:$C,$A50,'87-88'!$F:$F,"DREW")</f>
        <v>0</v>
      </c>
      <c r="E50" s="21">
        <f>COUNTIFS('87-88'!$C:$C,$A50,'87-88'!$F:$F,"LOST")</f>
        <v>4</v>
      </c>
      <c r="F50" s="21">
        <f ca="1">SUMIF('87-88'!$C$1:$H$814,$A50,'87-88'!$G$1:$G$814)</f>
        <v>11</v>
      </c>
      <c r="G50" s="21">
        <f>SUMIF('87-88'!$C$33:$C$573,A50,'87-88'!$H$33:$H$573)</f>
        <v>22</v>
      </c>
      <c r="H50" s="22">
        <f t="shared" si="1"/>
        <v>0.2</v>
      </c>
      <c r="J50" s="20" t="s">
        <v>415</v>
      </c>
      <c r="K50" s="19">
        <f>COUNTIF('87-88'!$I$1:$X$813,J50)</f>
        <v>7</v>
      </c>
      <c r="N50"/>
    </row>
    <row r="51" spans="1:14" x14ac:dyDescent="0.3">
      <c r="A51" s="39" t="s">
        <v>10</v>
      </c>
      <c r="B51" s="21">
        <f>COUNTIF('87-88'!$C$33:$C$9814,A51)</f>
        <v>6</v>
      </c>
      <c r="C51" s="21">
        <f>COUNTIFS('87-88'!$C:$C,$A51,'87-88'!$F:$F,"WON")</f>
        <v>4</v>
      </c>
      <c r="D51" s="21">
        <f>COUNTIFS('87-88'!$C:$C,$A51,'87-88'!$F:$F,"DREW")</f>
        <v>0</v>
      </c>
      <c r="E51" s="21">
        <f>COUNTIFS('87-88'!$C:$C,$A51,'87-88'!$F:$F,"LOST")</f>
        <v>2</v>
      </c>
      <c r="F51" s="21">
        <f ca="1">SUMIF('87-88'!$C$1:$H$814,$A51,'87-88'!$G$1:$G$814)</f>
        <v>17</v>
      </c>
      <c r="G51" s="21">
        <f>SUMIF('87-88'!$C$33:$C$573,A51,'87-88'!$H$33:$H$573)</f>
        <v>14</v>
      </c>
      <c r="H51" s="22">
        <f t="shared" si="1"/>
        <v>0.66666666666666663</v>
      </c>
      <c r="J51" s="18" t="s">
        <v>250</v>
      </c>
      <c r="K51" s="19">
        <f>COUNTIF('87-88'!$I$1:$X$813,J51)</f>
        <v>4</v>
      </c>
      <c r="N51"/>
    </row>
    <row r="52" spans="1:14" x14ac:dyDescent="0.3">
      <c r="A52" s="35" t="s">
        <v>11</v>
      </c>
      <c r="B52" s="21">
        <f>COUNTIF('87-88'!$C$33:$C$9814,A52)</f>
        <v>2</v>
      </c>
      <c r="C52" s="21">
        <f>COUNTIFS('87-88'!$C:$C,$A52,'87-88'!$F:$F,"WON")</f>
        <v>2</v>
      </c>
      <c r="D52" s="21">
        <f>COUNTIFS('87-88'!$C:$C,$A52,'87-88'!$F:$F,"DREW")</f>
        <v>0</v>
      </c>
      <c r="E52" s="21">
        <f>COUNTIFS('87-88'!$C:$C,$A52,'87-88'!$F:$F,"LOST")</f>
        <v>0</v>
      </c>
      <c r="F52" s="21">
        <f ca="1">SUMIF('87-88'!$C$1:$H$814,$A52,'87-88'!$G$1:$G$814)</f>
        <v>4</v>
      </c>
      <c r="G52" s="21">
        <f>SUMIF('87-88'!$C$33:$C$573,A52,'87-88'!$H$33:$H$573)</f>
        <v>1</v>
      </c>
      <c r="H52" s="22">
        <f t="shared" si="1"/>
        <v>1</v>
      </c>
      <c r="J52" s="20" t="s">
        <v>264</v>
      </c>
      <c r="K52" s="19">
        <f>COUNTIF('87-88'!$I$1:$X$813,J52)</f>
        <v>1</v>
      </c>
      <c r="N52"/>
    </row>
    <row r="53" spans="1:14" x14ac:dyDescent="0.3">
      <c r="A53" s="35" t="s">
        <v>12</v>
      </c>
      <c r="B53" s="21">
        <f>COUNTIF('87-88'!$C$33:$C$9814,A53)</f>
        <v>8</v>
      </c>
      <c r="C53" s="21">
        <f>COUNTIFS('87-88'!$C:$C,$A53,'87-88'!$F:$F,"WON")</f>
        <v>0</v>
      </c>
      <c r="D53" s="21">
        <f>COUNTIFS('87-88'!$C:$C,$A53,'87-88'!$F:$F,"DREW")</f>
        <v>3</v>
      </c>
      <c r="E53" s="21">
        <f>COUNTIFS('87-88'!$C:$C,$A53,'87-88'!$F:$F,"LOST")</f>
        <v>5</v>
      </c>
      <c r="F53" s="21">
        <f ca="1">SUMIF('87-88'!$C$1:$H$814,$A53,'87-88'!$G$1:$G$814)</f>
        <v>14</v>
      </c>
      <c r="G53" s="21">
        <f>SUMIF('87-88'!$C$33:$C$573,A53,'87-88'!$H$33:$H$573)</f>
        <v>21</v>
      </c>
      <c r="H53" s="22">
        <f t="shared" si="1"/>
        <v>0</v>
      </c>
      <c r="J53" s="20" t="s">
        <v>403</v>
      </c>
      <c r="K53" s="19">
        <f>COUNTIF('87-88'!$I$1:$X$813,J53)</f>
        <v>7</v>
      </c>
      <c r="N53"/>
    </row>
    <row r="54" spans="1:14" x14ac:dyDescent="0.3">
      <c r="A54" s="35" t="s">
        <v>172</v>
      </c>
      <c r="B54" s="21">
        <f>COUNTIF('87-88'!$C$33:$C$9814,A54)</f>
        <v>3</v>
      </c>
      <c r="C54" s="21">
        <f>COUNTIFS('87-88'!$C:$C,$A54,'87-88'!$F:$F,"WON")</f>
        <v>1</v>
      </c>
      <c r="D54" s="21">
        <f>COUNTIFS('87-88'!$C:$C,$A54,'87-88'!$F:$F,"DREW")</f>
        <v>0</v>
      </c>
      <c r="E54" s="21">
        <f>COUNTIFS('87-88'!$C:$C,$A54,'87-88'!$F:$F,"LOST")</f>
        <v>2</v>
      </c>
      <c r="F54" s="21">
        <f ca="1">SUMIF('87-88'!$C$1:$H$814,$A54,'87-88'!$G$1:$G$814)</f>
        <v>3</v>
      </c>
      <c r="G54" s="21">
        <f>SUMIF('87-88'!$C$33:$C$573,A54,'87-88'!$H$33:$H$573)</f>
        <v>8</v>
      </c>
      <c r="H54" s="22">
        <f t="shared" si="1"/>
        <v>0.33333333333333331</v>
      </c>
      <c r="J54" s="20" t="s">
        <v>430</v>
      </c>
      <c r="K54" s="19">
        <f>COUNTIF('87-88'!$I$1:$X$813,J54)</f>
        <v>2</v>
      </c>
      <c r="N54"/>
    </row>
    <row r="55" spans="1:14" x14ac:dyDescent="0.3">
      <c r="A55" s="39" t="s">
        <v>13</v>
      </c>
      <c r="B55" s="21">
        <f>COUNTIF('87-88'!$C$33:$C$9814,A55)</f>
        <v>8</v>
      </c>
      <c r="C55" s="21">
        <f>COUNTIFS('87-88'!$C:$C,$A55,'87-88'!$F:$F,"WON")</f>
        <v>7</v>
      </c>
      <c r="D55" s="21">
        <f>COUNTIFS('87-88'!$C:$C,$A55,'87-88'!$F:$F,"DREW")</f>
        <v>0</v>
      </c>
      <c r="E55" s="21">
        <f>COUNTIFS('87-88'!$C:$C,$A55,'87-88'!$F:$F,"LOST")</f>
        <v>1</v>
      </c>
      <c r="F55" s="21">
        <f ca="1">SUMIF('87-88'!$C$1:$H$814,$A55,'87-88'!$G$1:$G$814)</f>
        <v>23</v>
      </c>
      <c r="G55" s="21">
        <f>SUMIF('87-88'!$C$33:$C$573,A55,'87-88'!$H$33:$H$573)</f>
        <v>11</v>
      </c>
      <c r="H55" s="22">
        <f t="shared" si="1"/>
        <v>0.875</v>
      </c>
      <c r="J55" s="20" t="s">
        <v>269</v>
      </c>
      <c r="K55" s="19">
        <f>COUNTIF('87-88'!$I$1:$X$813,J55)</f>
        <v>2</v>
      </c>
      <c r="N55"/>
    </row>
    <row r="56" spans="1:14" x14ac:dyDescent="0.3">
      <c r="A56" s="39" t="s">
        <v>196</v>
      </c>
      <c r="B56" s="21">
        <f>COUNTIF('87-88'!$C$33:$C$9814,A56)</f>
        <v>1</v>
      </c>
      <c r="C56" s="21">
        <f>COUNTIFS('87-88'!$C:$C,$A56,'87-88'!$F:$F,"WON")</f>
        <v>0</v>
      </c>
      <c r="D56" s="21">
        <f>COUNTIFS('87-88'!$C:$C,$A56,'87-88'!$F:$F,"DREW")</f>
        <v>0</v>
      </c>
      <c r="E56" s="21">
        <f>COUNTIFS('87-88'!$C:$C,$A56,'87-88'!$F:$F,"LOST")</f>
        <v>1</v>
      </c>
      <c r="F56" s="21">
        <f ca="1">SUMIF('87-88'!$C$1:$H$814,$A56,'87-88'!$G$1:$G$814)</f>
        <v>1</v>
      </c>
      <c r="G56" s="21">
        <f>SUMIF('87-88'!$C$33:$C$573,A56,'87-88'!$H$33:$H$573)</f>
        <v>3</v>
      </c>
      <c r="H56" s="22">
        <f t="shared" si="1"/>
        <v>0</v>
      </c>
      <c r="J56" s="18" t="s">
        <v>215</v>
      </c>
      <c r="K56" s="19">
        <f>COUNTIF('87-88'!$I$1:$X$813,J56)</f>
        <v>14</v>
      </c>
      <c r="N56"/>
    </row>
    <row r="57" spans="1:14" x14ac:dyDescent="0.3">
      <c r="A57" s="39" t="s">
        <v>191</v>
      </c>
      <c r="B57" s="21">
        <f>COUNTIF('87-88'!$C$33:$C$9814,A57)</f>
        <v>1</v>
      </c>
      <c r="C57" s="21">
        <f>COUNTIFS('87-88'!$C:$C,$A57,'87-88'!$F:$F,"WON")</f>
        <v>0</v>
      </c>
      <c r="D57" s="21">
        <f>COUNTIFS('87-88'!$C:$C,$A57,'87-88'!$F:$F,"DREW")</f>
        <v>0</v>
      </c>
      <c r="E57" s="21">
        <f>COUNTIFS('87-88'!$C:$C,$A57,'87-88'!$F:$F,"LOST")</f>
        <v>1</v>
      </c>
      <c r="F57" s="21">
        <f ca="1">SUMIF('87-88'!$C$1:$H$814,$A57,'87-88'!$G$1:$G$814)</f>
        <v>0</v>
      </c>
      <c r="G57" s="21">
        <f>SUMIF('87-88'!$C$33:$C$573,A57,'87-88'!$H$33:$H$573)</f>
        <v>5</v>
      </c>
      <c r="H57" s="22">
        <f t="shared" si="1"/>
        <v>0</v>
      </c>
      <c r="J57" s="20" t="s">
        <v>310</v>
      </c>
      <c r="K57" s="19">
        <f>COUNTIF('87-88'!$I$1:$X$813,J57)</f>
        <v>4</v>
      </c>
      <c r="N57"/>
    </row>
    <row r="58" spans="1:14" x14ac:dyDescent="0.3">
      <c r="A58" s="40" t="s">
        <v>173</v>
      </c>
      <c r="B58" s="21">
        <f>COUNTIF('87-88'!$C$33:$C$9814,A58)</f>
        <v>1</v>
      </c>
      <c r="C58" s="21">
        <f>COUNTIFS('87-88'!$C:$C,$A58,'87-88'!$F:$F,"WON")</f>
        <v>1</v>
      </c>
      <c r="D58" s="21">
        <f>COUNTIFS('87-88'!$C:$C,$A58,'87-88'!$F:$F,"DREW")</f>
        <v>0</v>
      </c>
      <c r="E58" s="21">
        <f>COUNTIFS('87-88'!$C:$C,$A58,'87-88'!$F:$F,"LOST")</f>
        <v>0</v>
      </c>
      <c r="F58" s="21">
        <f ca="1">SUMIF('87-88'!$C$1:$H$814,$A58,'87-88'!$G$1:$G$814)</f>
        <v>2</v>
      </c>
      <c r="G58" s="21">
        <f>SUMIF('87-88'!$C$33:$C$573,A58,'87-88'!$H$33:$H$573)</f>
        <v>0</v>
      </c>
      <c r="H58" s="22">
        <f t="shared" si="1"/>
        <v>1</v>
      </c>
      <c r="J58" s="20" t="s">
        <v>281</v>
      </c>
      <c r="K58" s="19">
        <f>COUNTIF('87-88'!$I$1:$X$813,J58)</f>
        <v>3</v>
      </c>
      <c r="N58"/>
    </row>
    <row r="59" spans="1:14" x14ac:dyDescent="0.3">
      <c r="A59" s="35" t="s">
        <v>192</v>
      </c>
      <c r="B59" s="21">
        <f>COUNTIF('87-88'!$C$33:$C$9814,A59)</f>
        <v>2</v>
      </c>
      <c r="C59" s="21">
        <f>COUNTIFS('87-88'!$C:$C,$A59,'87-88'!$F:$F,"WON")</f>
        <v>1</v>
      </c>
      <c r="D59" s="21">
        <f>COUNTIFS('87-88'!$C:$C,$A59,'87-88'!$F:$F,"DREW")</f>
        <v>0</v>
      </c>
      <c r="E59" s="21">
        <f>COUNTIFS('87-88'!$C:$C,$A59,'87-88'!$F:$F,"LOST")</f>
        <v>1</v>
      </c>
      <c r="F59" s="21">
        <f ca="1">SUMIF('87-88'!$C$1:$H$814,$A59,'87-88'!$G$1:$G$814)</f>
        <v>5</v>
      </c>
      <c r="G59" s="21">
        <f>SUMIF('87-88'!$C$33:$C$573,A59,'87-88'!$H$33:$H$573)</f>
        <v>5</v>
      </c>
      <c r="H59" s="22">
        <f t="shared" si="1"/>
        <v>0.5</v>
      </c>
      <c r="J59" s="20" t="s">
        <v>248</v>
      </c>
      <c r="K59" s="19">
        <f>COUNTIF('87-88'!$I$1:$X$813,J59)</f>
        <v>2</v>
      </c>
      <c r="N59"/>
    </row>
    <row r="60" spans="1:14" x14ac:dyDescent="0.3">
      <c r="A60" s="38" t="s">
        <v>14</v>
      </c>
      <c r="B60" s="21">
        <f>COUNTIF('87-88'!$C$33:$C$9814,A60)</f>
        <v>1</v>
      </c>
      <c r="C60" s="21">
        <f>COUNTIFS('87-88'!$C:$C,$A60,'87-88'!$F:$F,"WON")</f>
        <v>0</v>
      </c>
      <c r="D60" s="21">
        <f>COUNTIFS('87-88'!$C:$C,$A60,'87-88'!$F:$F,"DREW")</f>
        <v>0</v>
      </c>
      <c r="E60" s="21">
        <f>COUNTIFS('87-88'!$C:$C,$A60,'87-88'!$F:$F,"LOST")</f>
        <v>1</v>
      </c>
      <c r="F60" s="21">
        <f ca="1">SUMIF('87-88'!$C$1:$H$814,$A60,'87-88'!$G$1:$G$814)</f>
        <v>2</v>
      </c>
      <c r="G60" s="21">
        <f>SUMIF('87-88'!$C$33:$C$573,A60,'87-88'!$H$33:$H$573)</f>
        <v>3</v>
      </c>
      <c r="H60" s="22">
        <f t="shared" si="1"/>
        <v>0</v>
      </c>
      <c r="J60" s="20" t="s">
        <v>332</v>
      </c>
      <c r="K60" s="19">
        <f>COUNTIF('87-88'!$I$1:$X$813,J60)</f>
        <v>1</v>
      </c>
      <c r="N60"/>
    </row>
    <row r="61" spans="1:14" x14ac:dyDescent="0.3">
      <c r="A61" s="38" t="s">
        <v>15</v>
      </c>
      <c r="B61" s="21">
        <f>COUNTIF('87-88'!$C$33:$C$9814,A61)</f>
        <v>2</v>
      </c>
      <c r="C61" s="21">
        <f>COUNTIFS('87-88'!$C:$C,$A61,'87-88'!$F:$F,"WON")</f>
        <v>1</v>
      </c>
      <c r="D61" s="21">
        <f>COUNTIFS('87-88'!$C:$C,$A61,'87-88'!$F:$F,"DREW")</f>
        <v>1</v>
      </c>
      <c r="E61" s="21">
        <f>COUNTIFS('87-88'!$C:$C,$A61,'87-88'!$F:$F,"LOST")</f>
        <v>0</v>
      </c>
      <c r="F61" s="21">
        <f ca="1">SUMIF('87-88'!$C$1:$H$814,$A61,'87-88'!$G$1:$G$814)</f>
        <v>2</v>
      </c>
      <c r="G61" s="21">
        <f>SUMIF('87-88'!$C$33:$C$573,A61,'87-88'!$H$33:$H$573)</f>
        <v>1</v>
      </c>
      <c r="H61" s="22">
        <f t="shared" si="1"/>
        <v>0.5</v>
      </c>
      <c r="J61" s="20" t="s">
        <v>322</v>
      </c>
      <c r="K61" s="19">
        <f>COUNTIF('87-88'!$I$1:$X$813,J61)</f>
        <v>1</v>
      </c>
      <c r="N61"/>
    </row>
    <row r="62" spans="1:14" x14ac:dyDescent="0.3">
      <c r="A62" s="35" t="s">
        <v>432</v>
      </c>
      <c r="B62" s="21">
        <f>COUNTIF('87-88'!$C$33:$C$9814,A62)</f>
        <v>2</v>
      </c>
      <c r="C62" s="21">
        <f>COUNTIFS('87-88'!$C:$C,$A62,'87-88'!$F:$F,"WON")</f>
        <v>1</v>
      </c>
      <c r="D62" s="21">
        <f>COUNTIFS('87-88'!$C:$C,$A62,'87-88'!$F:$F,"DREW")</f>
        <v>1</v>
      </c>
      <c r="E62" s="21">
        <f>COUNTIFS('87-88'!$C:$C,$A62,'87-88'!$F:$F,"LOST")</f>
        <v>0</v>
      </c>
      <c r="F62" s="21">
        <f ca="1">SUMIF('87-88'!$C$1:$H$814,$A62,'87-88'!$G$1:$G$814)</f>
        <v>3</v>
      </c>
      <c r="G62" s="21">
        <f>SUMIF('87-88'!$C$33:$C$573,A62,'87-88'!$H$33:$H$573)</f>
        <v>0</v>
      </c>
      <c r="H62" s="22">
        <f t="shared" si="1"/>
        <v>0.5</v>
      </c>
      <c r="J62" s="20" t="s">
        <v>387</v>
      </c>
      <c r="K62" s="19">
        <f>COUNTIF('87-88'!$I$1:$X$813,J62)</f>
        <v>3</v>
      </c>
      <c r="N62"/>
    </row>
    <row r="63" spans="1:14" x14ac:dyDescent="0.3">
      <c r="A63" s="35" t="s">
        <v>16</v>
      </c>
      <c r="B63" s="21">
        <f>COUNTIF('87-88'!$C$33:$C$9814,A63)</f>
        <v>2</v>
      </c>
      <c r="C63" s="21">
        <f>COUNTIFS('87-88'!$C:$C,$A63,'87-88'!$F:$F,"WON")</f>
        <v>1</v>
      </c>
      <c r="D63" s="21">
        <f>COUNTIFS('87-88'!$C:$C,$A63,'87-88'!$F:$F,"DREW")</f>
        <v>1</v>
      </c>
      <c r="E63" s="21">
        <f>COUNTIFS('87-88'!$C:$C,$A63,'87-88'!$F:$F,"LOST")</f>
        <v>0</v>
      </c>
      <c r="F63" s="21">
        <f ca="1">SUMIF('87-88'!$C$1:$H$814,$A63,'87-88'!$G$1:$G$814)</f>
        <v>6</v>
      </c>
      <c r="G63" s="21">
        <f>SUMIF('87-88'!$C$33:$C$573,A63,'87-88'!$H$33:$H$573)</f>
        <v>5</v>
      </c>
      <c r="H63" s="22">
        <f t="shared" si="1"/>
        <v>0.5</v>
      </c>
      <c r="J63" s="20" t="s">
        <v>366</v>
      </c>
      <c r="K63" s="19">
        <f>COUNTIF('87-88'!$I$1:$X$813,J63)</f>
        <v>1</v>
      </c>
      <c r="N63"/>
    </row>
    <row r="64" spans="1:14" x14ac:dyDescent="0.3">
      <c r="A64" s="38" t="s">
        <v>17</v>
      </c>
      <c r="B64" s="21">
        <f>COUNTIF('87-88'!$C$33:$C$9814,A64)</f>
        <v>2</v>
      </c>
      <c r="C64" s="21">
        <f>COUNTIFS('87-88'!$C:$C,$A64,'87-88'!$F:$F,"WON")</f>
        <v>0</v>
      </c>
      <c r="D64" s="21">
        <f>COUNTIFS('87-88'!$C:$C,$A64,'87-88'!$F:$F,"DREW")</f>
        <v>1</v>
      </c>
      <c r="E64" s="21">
        <f>COUNTIFS('87-88'!$C:$C,$A64,'87-88'!$F:$F,"LOST")</f>
        <v>1</v>
      </c>
      <c r="F64" s="21">
        <f ca="1">SUMIF('87-88'!$C$1:$H$814,$A64,'87-88'!$G$1:$G$814)</f>
        <v>2</v>
      </c>
      <c r="G64" s="21">
        <f>SUMIF('87-88'!$C$33:$C$573,A64,'87-88'!$H$33:$H$573)</f>
        <v>3</v>
      </c>
      <c r="H64" s="22">
        <f t="shared" si="1"/>
        <v>0</v>
      </c>
      <c r="J64" s="20" t="s">
        <v>279</v>
      </c>
      <c r="K64" s="19">
        <f>COUNTIF('87-88'!$I$1:$X$813,J64)</f>
        <v>2</v>
      </c>
      <c r="N64"/>
    </row>
    <row r="65" spans="1:14" x14ac:dyDescent="0.3">
      <c r="A65" s="38" t="s">
        <v>185</v>
      </c>
      <c r="B65" s="21">
        <f>COUNTIF('87-88'!$C$33:$C$9814,A65)</f>
        <v>1</v>
      </c>
      <c r="C65" s="21">
        <f>COUNTIFS('87-88'!$C:$C,$A65,'87-88'!$F:$F,"WON")</f>
        <v>1</v>
      </c>
      <c r="D65" s="21">
        <f>COUNTIFS('87-88'!$C:$C,$A65,'87-88'!$F:$F,"DREW")</f>
        <v>0</v>
      </c>
      <c r="E65" s="21">
        <f>COUNTIFS('87-88'!$C:$C,$A65,'87-88'!$F:$F,"LOST")</f>
        <v>0</v>
      </c>
      <c r="F65" s="21">
        <f ca="1">SUMIF('87-88'!$C$1:$H$814,$A65,'87-88'!$G$1:$G$814)</f>
        <v>1</v>
      </c>
      <c r="G65" s="21">
        <f>SUMIF('87-88'!$C$33:$C$573,A65,'87-88'!$H$33:$H$573)</f>
        <v>0</v>
      </c>
      <c r="H65" s="22">
        <f t="shared" si="1"/>
        <v>1</v>
      </c>
      <c r="J65" s="20" t="s">
        <v>347</v>
      </c>
      <c r="K65" s="19">
        <f>COUNTIF('87-88'!$I$1:$X$813,J65)</f>
        <v>12</v>
      </c>
      <c r="N65"/>
    </row>
    <row r="66" spans="1:14" x14ac:dyDescent="0.3">
      <c r="A66" s="35" t="s">
        <v>162</v>
      </c>
      <c r="B66" s="21">
        <f>COUNTIF('87-88'!$C$33:$C$9814,A66)</f>
        <v>1</v>
      </c>
      <c r="C66" s="21">
        <f>COUNTIFS('87-88'!$C:$C,$A66,'87-88'!$F:$F,"WON")</f>
        <v>1</v>
      </c>
      <c r="D66" s="21">
        <f>COUNTIFS('87-88'!$C:$C,$A66,'87-88'!$F:$F,"DREW")</f>
        <v>0</v>
      </c>
      <c r="E66" s="21">
        <f>COUNTIFS('87-88'!$C:$C,$A66,'87-88'!$F:$F,"LOST")</f>
        <v>0</v>
      </c>
      <c r="F66" s="21">
        <f ca="1">SUMIF('87-88'!$C$1:$H$814,$A66,'87-88'!$G$1:$G$814)</f>
        <v>4</v>
      </c>
      <c r="G66" s="21">
        <f>SUMIF('87-88'!$C$33:$C$573,A66,'87-88'!$H$33:$H$573)</f>
        <v>2</v>
      </c>
      <c r="H66" s="22">
        <f t="shared" si="1"/>
        <v>1</v>
      </c>
      <c r="J66" s="20" t="s">
        <v>289</v>
      </c>
      <c r="K66" s="19">
        <f>COUNTIF('87-88'!$I$1:$X$813,J66)</f>
        <v>2</v>
      </c>
      <c r="N66"/>
    </row>
    <row r="67" spans="1:14" x14ac:dyDescent="0.3">
      <c r="A67" s="35" t="s">
        <v>158</v>
      </c>
      <c r="B67" s="21">
        <f>COUNTIF('87-88'!$C$33:$C$9814,A67)</f>
        <v>1</v>
      </c>
      <c r="C67" s="21">
        <f>COUNTIFS('87-88'!$C:$C,$A67,'87-88'!$F:$F,"WON")</f>
        <v>0</v>
      </c>
      <c r="D67" s="21">
        <f>COUNTIFS('87-88'!$C:$C,$A67,'87-88'!$F:$F,"DREW")</f>
        <v>0</v>
      </c>
      <c r="E67" s="21">
        <f>COUNTIFS('87-88'!$C:$C,$A67,'87-88'!$F:$F,"LOST")</f>
        <v>1</v>
      </c>
      <c r="F67" s="21">
        <f ca="1">SUMIF('87-88'!$C$1:$H$814,$A67,'87-88'!$G$1:$G$814)</f>
        <v>0</v>
      </c>
      <c r="G67" s="21">
        <f>SUMIF('87-88'!$C$33:$C$573,A67,'87-88'!$H$33:$H$573)</f>
        <v>3</v>
      </c>
      <c r="H67" s="22">
        <f t="shared" si="1"/>
        <v>0</v>
      </c>
      <c r="J67" s="20" t="s">
        <v>408</v>
      </c>
      <c r="K67" s="19">
        <f>COUNTIF('87-88'!$I$1:$X$813,J67)</f>
        <v>4</v>
      </c>
      <c r="N67"/>
    </row>
    <row r="68" spans="1:14" x14ac:dyDescent="0.3">
      <c r="A68" s="35" t="s">
        <v>159</v>
      </c>
      <c r="B68" s="21">
        <f>COUNTIF('87-88'!$C$33:$C$9814,A68)</f>
        <v>2</v>
      </c>
      <c r="C68" s="21">
        <f>COUNTIFS('87-88'!$C:$C,$A68,'87-88'!$F:$F,"WON")</f>
        <v>2</v>
      </c>
      <c r="D68" s="21">
        <f>COUNTIFS('87-88'!$C:$C,$A68,'87-88'!$F:$F,"DREW")</f>
        <v>0</v>
      </c>
      <c r="E68" s="21">
        <f>COUNTIFS('87-88'!$C:$C,$A68,'87-88'!$F:$F,"LOST")</f>
        <v>0</v>
      </c>
      <c r="F68" s="21">
        <f ca="1">SUMIF('87-88'!$C$1:$H$814,$A68,'87-88'!$G$1:$G$814)</f>
        <v>9</v>
      </c>
      <c r="G68" s="21">
        <f>SUMIF('87-88'!$C$33:$C$573,A68,'87-88'!$H$33:$H$573)</f>
        <v>2</v>
      </c>
      <c r="H68" s="22">
        <f t="shared" si="1"/>
        <v>1</v>
      </c>
      <c r="J68" s="20" t="s">
        <v>348</v>
      </c>
      <c r="K68" s="19">
        <f>COUNTIF('87-88'!$I$1:$X$813,J68)</f>
        <v>5</v>
      </c>
      <c r="N68"/>
    </row>
    <row r="69" spans="1:14" x14ac:dyDescent="0.3">
      <c r="A69" s="38" t="s">
        <v>18</v>
      </c>
      <c r="B69" s="21">
        <f>COUNTIF('87-88'!$C$33:$C$9814,A69)</f>
        <v>3</v>
      </c>
      <c r="C69" s="21">
        <f>COUNTIFS('87-88'!$C:$C,$A69,'87-88'!$F:$F,"WON")</f>
        <v>0</v>
      </c>
      <c r="D69" s="21">
        <f>COUNTIFS('87-88'!$C:$C,$A69,'87-88'!$F:$F,"DREW")</f>
        <v>0</v>
      </c>
      <c r="E69" s="21">
        <f>COUNTIFS('87-88'!$C:$C,$A69,'87-88'!$F:$F,"LOST")</f>
        <v>3</v>
      </c>
      <c r="F69" s="21">
        <f ca="1">SUMIF('87-88'!$C$1:$H$814,$A69,'87-88'!$G$1:$G$814)</f>
        <v>2</v>
      </c>
      <c r="G69" s="21">
        <f>SUMIF('87-88'!$C$33:$C$573,A69,'87-88'!$H$33:$H$573)</f>
        <v>8</v>
      </c>
      <c r="H69" s="22">
        <f t="shared" si="1"/>
        <v>0</v>
      </c>
      <c r="J69" s="18" t="s">
        <v>226</v>
      </c>
      <c r="K69" s="19">
        <f>COUNTIF('87-88'!$I$1:$X$813,J69)</f>
        <v>2</v>
      </c>
      <c r="N69"/>
    </row>
    <row r="70" spans="1:14" x14ac:dyDescent="0.3">
      <c r="A70" s="35" t="s">
        <v>19</v>
      </c>
      <c r="B70" s="21">
        <f>COUNTIF('87-88'!$C$33:$C$9814,A70)</f>
        <v>4</v>
      </c>
      <c r="C70" s="21">
        <f>COUNTIFS('87-88'!$C:$C,$A70,'87-88'!$F:$F,"WON")</f>
        <v>2</v>
      </c>
      <c r="D70" s="21">
        <f>COUNTIFS('87-88'!$C:$C,$A70,'87-88'!$F:$F,"DREW")</f>
        <v>1</v>
      </c>
      <c r="E70" s="21">
        <f>COUNTIFS('87-88'!$C:$C,$A70,'87-88'!$F:$F,"LOST")</f>
        <v>1</v>
      </c>
      <c r="F70" s="21">
        <f ca="1">SUMIF('87-88'!$C$1:$H$814,$A70,'87-88'!$G$1:$G$814)</f>
        <v>10</v>
      </c>
      <c r="G70" s="21">
        <f>SUMIF('87-88'!$C$33:$C$573,A70,'87-88'!$H$33:$H$573)</f>
        <v>10</v>
      </c>
      <c r="H70" s="22">
        <f t="shared" si="1"/>
        <v>0.5</v>
      </c>
      <c r="J70" s="20" t="s">
        <v>414</v>
      </c>
      <c r="K70" s="19">
        <f>COUNTIF('87-88'!$I$1:$X$813,J70)</f>
        <v>2</v>
      </c>
      <c r="N70"/>
    </row>
    <row r="71" spans="1:14" x14ac:dyDescent="0.3">
      <c r="A71" s="39" t="s">
        <v>20</v>
      </c>
      <c r="B71" s="21">
        <f>COUNTIF('87-88'!$C$33:$C$9814,A71)</f>
        <v>3</v>
      </c>
      <c r="C71" s="21">
        <f>COUNTIFS('87-88'!$C:$C,$A71,'87-88'!$F:$F,"WON")</f>
        <v>2</v>
      </c>
      <c r="D71" s="21">
        <f>COUNTIFS('87-88'!$C:$C,$A71,'87-88'!$F:$F,"DREW")</f>
        <v>0</v>
      </c>
      <c r="E71" s="21">
        <f>COUNTIFS('87-88'!$C:$C,$A71,'87-88'!$F:$F,"LOST")</f>
        <v>1</v>
      </c>
      <c r="F71" s="21">
        <f ca="1">SUMIF('87-88'!$C$1:$H$814,$A71,'87-88'!$G$1:$G$814)</f>
        <v>13</v>
      </c>
      <c r="G71" s="21">
        <f>SUMIF('87-88'!$C$33:$C$573,A71,'87-88'!$H$33:$H$573)</f>
        <v>5</v>
      </c>
      <c r="H71" s="22">
        <f t="shared" si="1"/>
        <v>0.66666666666666663</v>
      </c>
      <c r="J71" s="20" t="s">
        <v>350</v>
      </c>
      <c r="K71" s="19">
        <f>COUNTIF('87-88'!$I$1:$X$813,J71)</f>
        <v>4</v>
      </c>
      <c r="N71"/>
    </row>
    <row r="72" spans="1:14" x14ac:dyDescent="0.3">
      <c r="A72" s="38" t="s">
        <v>21</v>
      </c>
      <c r="B72" s="21">
        <f>COUNTIF('87-88'!$C$33:$C$9814,A72)</f>
        <v>4</v>
      </c>
      <c r="C72" s="21">
        <f>COUNTIFS('87-88'!$C:$C,$A72,'87-88'!$F:$F,"WON")</f>
        <v>3</v>
      </c>
      <c r="D72" s="21">
        <f>COUNTIFS('87-88'!$C:$C,$A72,'87-88'!$F:$F,"DREW")</f>
        <v>1</v>
      </c>
      <c r="E72" s="21">
        <f>COUNTIFS('87-88'!$C:$C,$A72,'87-88'!$F:$F,"LOST")</f>
        <v>0</v>
      </c>
      <c r="F72" s="21">
        <f ca="1">SUMIF('87-88'!$C$1:$H$814,$A72,'87-88'!$G$1:$G$814)</f>
        <v>15</v>
      </c>
      <c r="G72" s="21">
        <f>SUMIF('87-88'!$C$33:$C$573,A72,'87-88'!$H$33:$H$573)</f>
        <v>2</v>
      </c>
      <c r="H72" s="22">
        <f t="shared" si="1"/>
        <v>0.75</v>
      </c>
      <c r="J72" s="20" t="s">
        <v>267</v>
      </c>
      <c r="K72" s="19">
        <f>COUNTIF('87-88'!$I$1:$X$813,J72)</f>
        <v>19</v>
      </c>
      <c r="N72"/>
    </row>
    <row r="73" spans="1:14" x14ac:dyDescent="0.3">
      <c r="A73" s="35" t="s">
        <v>22</v>
      </c>
      <c r="B73" s="21">
        <f>COUNTIF('87-88'!$C$33:$C$9814,A73)</f>
        <v>3</v>
      </c>
      <c r="C73" s="21">
        <f>COUNTIFS('87-88'!$C:$C,$A73,'87-88'!$F:$F,"WON")</f>
        <v>1</v>
      </c>
      <c r="D73" s="21">
        <f>COUNTIFS('87-88'!$C:$C,$A73,'87-88'!$F:$F,"DREW")</f>
        <v>1</v>
      </c>
      <c r="E73" s="21">
        <f>COUNTIFS('87-88'!$C:$C,$A73,'87-88'!$F:$F,"LOST")</f>
        <v>1</v>
      </c>
      <c r="F73" s="21">
        <f ca="1">SUMIF('87-88'!$C$1:$H$814,$A73,'87-88'!$G$1:$G$814)</f>
        <v>6</v>
      </c>
      <c r="G73" s="21">
        <f>SUMIF('87-88'!$C$33:$C$573,A73,'87-88'!$H$33:$H$573)</f>
        <v>7</v>
      </c>
      <c r="H73" s="22">
        <f t="shared" si="1"/>
        <v>0.33333333333333331</v>
      </c>
      <c r="J73" s="20" t="s">
        <v>320</v>
      </c>
      <c r="K73" s="19">
        <f>COUNTIF('87-88'!$I$1:$X$813,J73)</f>
        <v>9</v>
      </c>
      <c r="N73"/>
    </row>
    <row r="74" spans="1:14" x14ac:dyDescent="0.3">
      <c r="A74" s="35" t="s">
        <v>128</v>
      </c>
      <c r="B74" s="21">
        <f>COUNTIF('87-88'!$C$33:$C$9814,A74)</f>
        <v>2</v>
      </c>
      <c r="C74" s="21">
        <f>COUNTIFS('87-88'!$C:$C,$A74,'87-88'!$F:$F,"WON")</f>
        <v>1</v>
      </c>
      <c r="D74" s="21">
        <f>COUNTIFS('87-88'!$C:$C,$A74,'87-88'!$F:$F,"DREW")</f>
        <v>1</v>
      </c>
      <c r="E74" s="21">
        <f>COUNTIFS('87-88'!$C:$C,$A74,'87-88'!$F:$F,"LOST")</f>
        <v>0</v>
      </c>
      <c r="F74" s="21">
        <f ca="1">SUMIF('87-88'!$C$1:$H$814,$A74,'87-88'!$G$1:$G$814)</f>
        <v>4</v>
      </c>
      <c r="G74" s="21">
        <f>SUMIF('87-88'!$C$33:$C$573,A74,'87-88'!$H$33:$H$573)</f>
        <v>3</v>
      </c>
      <c r="H74" s="22">
        <f t="shared" si="1"/>
        <v>0.5</v>
      </c>
      <c r="J74" s="20" t="s">
        <v>293</v>
      </c>
      <c r="K74" s="19">
        <f>COUNTIF('87-88'!$I$1:$X$813,J74)</f>
        <v>3</v>
      </c>
      <c r="N74"/>
    </row>
    <row r="75" spans="1:14" x14ac:dyDescent="0.3">
      <c r="A75" s="39" t="s">
        <v>23</v>
      </c>
      <c r="B75" s="21">
        <f>COUNTIF('87-88'!$C$33:$C$9814,A75)</f>
        <v>7</v>
      </c>
      <c r="C75" s="21">
        <f>COUNTIFS('87-88'!$C:$C,$A75,'87-88'!$F:$F,"WON")</f>
        <v>4</v>
      </c>
      <c r="D75" s="21">
        <f>COUNTIFS('87-88'!$C:$C,$A75,'87-88'!$F:$F,"DREW")</f>
        <v>1</v>
      </c>
      <c r="E75" s="21">
        <f>COUNTIFS('87-88'!$C:$C,$A75,'87-88'!$F:$F,"LOST")</f>
        <v>2</v>
      </c>
      <c r="F75" s="21">
        <f ca="1">SUMIF('87-88'!$C$1:$H$814,$A75,'87-88'!$G$1:$G$814)</f>
        <v>16</v>
      </c>
      <c r="G75" s="21">
        <f>SUMIF('87-88'!$C$33:$C$573,A75,'87-88'!$H$33:$H$573)</f>
        <v>10</v>
      </c>
      <c r="H75" s="22">
        <f t="shared" si="1"/>
        <v>0.5714285714285714</v>
      </c>
      <c r="J75" s="20" t="s">
        <v>371</v>
      </c>
      <c r="K75" s="19">
        <f>COUNTIF('87-88'!$I$1:$X$813,J75)</f>
        <v>1</v>
      </c>
      <c r="N75"/>
    </row>
    <row r="76" spans="1:14" x14ac:dyDescent="0.3">
      <c r="A76" s="38" t="s">
        <v>24</v>
      </c>
      <c r="B76" s="21">
        <f>COUNTIF('87-88'!$C$33:$C$9814,A76)</f>
        <v>24</v>
      </c>
      <c r="C76" s="21">
        <f>COUNTIFS('87-88'!$C:$C,$A76,'87-88'!$F:$F,"WON")</f>
        <v>11</v>
      </c>
      <c r="D76" s="21">
        <f>COUNTIFS('87-88'!$C:$C,$A76,'87-88'!$F:$F,"DREW")</f>
        <v>6</v>
      </c>
      <c r="E76" s="21">
        <f>COUNTIFS('87-88'!$C:$C,$A76,'87-88'!$F:$F,"LOST")</f>
        <v>7</v>
      </c>
      <c r="F76" s="21">
        <f ca="1">SUMIF('87-88'!$C$1:$H$814,$A76,'87-88'!$G$1:$G$814)</f>
        <v>66</v>
      </c>
      <c r="G76" s="21">
        <f>SUMIF('87-88'!$C$33:$C$573,A76,'87-88'!$H$33:$H$573)</f>
        <v>40</v>
      </c>
      <c r="H76" s="22">
        <f t="shared" si="1"/>
        <v>0.45833333333333331</v>
      </c>
      <c r="J76" s="18" t="s">
        <v>235</v>
      </c>
      <c r="K76" s="19">
        <f>COUNTIF('87-88'!$I$1:$X$813,J76)</f>
        <v>2</v>
      </c>
      <c r="N76"/>
    </row>
    <row r="77" spans="1:14" x14ac:dyDescent="0.3">
      <c r="A77" s="35" t="s">
        <v>189</v>
      </c>
      <c r="B77" s="21">
        <f>COUNTIF('87-88'!$C$33:$C$9814,A77)</f>
        <v>2</v>
      </c>
      <c r="C77" s="21">
        <f>COUNTIFS('87-88'!$C:$C,$A77,'87-88'!$F:$F,"WON")</f>
        <v>1</v>
      </c>
      <c r="D77" s="21">
        <f>COUNTIFS('87-88'!$C:$C,$A77,'87-88'!$F:$F,"DREW")</f>
        <v>1</v>
      </c>
      <c r="E77" s="21">
        <f>COUNTIFS('87-88'!$C:$C,$A77,'87-88'!$F:$F,"LOST")</f>
        <v>0</v>
      </c>
      <c r="F77" s="21">
        <f ca="1">SUMIF('87-88'!$C$1:$H$814,$A77,'87-88'!$G$1:$G$814)</f>
        <v>5</v>
      </c>
      <c r="G77" s="21">
        <f>SUMIF('87-88'!$C$33:$C$573,A77,'87-88'!$H$33:$H$573)</f>
        <v>2</v>
      </c>
      <c r="H77" s="22">
        <f t="shared" si="1"/>
        <v>0.5</v>
      </c>
      <c r="J77" s="20" t="s">
        <v>324</v>
      </c>
      <c r="K77" s="19">
        <f>COUNTIF('87-88'!$I$1:$X$813,J77)</f>
        <v>31</v>
      </c>
      <c r="N77"/>
    </row>
    <row r="78" spans="1:14" x14ac:dyDescent="0.3">
      <c r="A78" s="38" t="s">
        <v>25</v>
      </c>
      <c r="B78" s="21">
        <f>COUNTIF('87-88'!$C$33:$C$9814,A78)</f>
        <v>4</v>
      </c>
      <c r="C78" s="21">
        <f>COUNTIFS('87-88'!$C:$C,$A78,'87-88'!$F:$F,"WON")</f>
        <v>4</v>
      </c>
      <c r="D78" s="21">
        <f>COUNTIFS('87-88'!$C:$C,$A78,'87-88'!$F:$F,"DREW")</f>
        <v>0</v>
      </c>
      <c r="E78" s="21">
        <f>COUNTIFS('87-88'!$C:$C,$A78,'87-88'!$F:$F,"LOST")</f>
        <v>0</v>
      </c>
      <c r="F78" s="21">
        <f ca="1">SUMIF('87-88'!$C$1:$H$814,$A78,'87-88'!$G$1:$G$814)</f>
        <v>10</v>
      </c>
      <c r="G78" s="21">
        <f>SUMIF('87-88'!$C$33:$C$573,A78,'87-88'!$H$33:$H$573)</f>
        <v>4</v>
      </c>
      <c r="H78" s="22">
        <f t="shared" si="1"/>
        <v>1</v>
      </c>
      <c r="J78" s="20" t="s">
        <v>331</v>
      </c>
      <c r="K78" s="19">
        <f>COUNTIF('87-88'!$I$1:$X$813,J78)</f>
        <v>1</v>
      </c>
      <c r="N78"/>
    </row>
    <row r="79" spans="1:14" x14ac:dyDescent="0.3">
      <c r="A79" s="35" t="s">
        <v>26</v>
      </c>
      <c r="B79" s="21">
        <f>COUNTIF('87-88'!$C$33:$C$9814,A79)</f>
        <v>6</v>
      </c>
      <c r="C79" s="21">
        <f>COUNTIFS('87-88'!$C:$C,$A79,'87-88'!$F:$F,"WON")</f>
        <v>2</v>
      </c>
      <c r="D79" s="21">
        <f>COUNTIFS('87-88'!$C:$C,$A79,'87-88'!$F:$F,"DREW")</f>
        <v>0</v>
      </c>
      <c r="E79" s="21">
        <f>COUNTIFS('87-88'!$C:$C,$A79,'87-88'!$F:$F,"LOST")</f>
        <v>4</v>
      </c>
      <c r="F79" s="21">
        <f ca="1">SUMIF('87-88'!$C$1:$H$814,$A79,'87-88'!$G$1:$G$814)</f>
        <v>10</v>
      </c>
      <c r="G79" s="21">
        <f>SUMIF('87-88'!$C$33:$C$573,A79,'87-88'!$H$33:$H$573)</f>
        <v>17</v>
      </c>
      <c r="H79" s="22">
        <f t="shared" si="1"/>
        <v>0.33333333333333331</v>
      </c>
      <c r="J79" s="20" t="s">
        <v>392</v>
      </c>
      <c r="K79" s="19">
        <f>COUNTIF('87-88'!$I$1:$X$813,J79)</f>
        <v>2</v>
      </c>
      <c r="N79"/>
    </row>
    <row r="80" spans="1:14" x14ac:dyDescent="0.3">
      <c r="A80" s="35" t="s">
        <v>27</v>
      </c>
      <c r="B80" s="21">
        <f>COUNTIF('87-88'!$C$33:$C$9814,A80)</f>
        <v>28</v>
      </c>
      <c r="C80" s="21">
        <f>COUNTIFS('87-88'!$C:$C,$A80,'87-88'!$F:$F,"WON")</f>
        <v>14</v>
      </c>
      <c r="D80" s="21">
        <f>COUNTIFS('87-88'!$C:$C,$A80,'87-88'!$F:$F,"DREW")</f>
        <v>3</v>
      </c>
      <c r="E80" s="21">
        <f>COUNTIFS('87-88'!$C:$C,$A80,'87-88'!$F:$F,"LOST")</f>
        <v>11</v>
      </c>
      <c r="F80" s="21">
        <f ca="1">SUMIF('87-88'!$C$1:$H$814,$A80,'87-88'!$G$1:$G$814)</f>
        <v>72</v>
      </c>
      <c r="G80" s="21">
        <f>SUMIF('87-88'!$C$33:$C$573,A80,'87-88'!$H$33:$H$573)</f>
        <v>72</v>
      </c>
      <c r="H80" s="22">
        <f t="shared" si="1"/>
        <v>0.5</v>
      </c>
      <c r="J80" s="20" t="s">
        <v>277</v>
      </c>
      <c r="K80" s="19">
        <f>COUNTIF('87-88'!$I$1:$X$813,J80)</f>
        <v>12</v>
      </c>
      <c r="N80"/>
    </row>
    <row r="81" spans="1:14" x14ac:dyDescent="0.3">
      <c r="A81" s="38" t="s">
        <v>28</v>
      </c>
      <c r="B81" s="21">
        <f>COUNTIF('87-88'!$C$33:$C$9814,A81)</f>
        <v>1</v>
      </c>
      <c r="C81" s="21">
        <f>COUNTIFS('87-88'!$C:$C,$A81,'87-88'!$F:$F,"WON")</f>
        <v>0</v>
      </c>
      <c r="D81" s="21">
        <f>COUNTIFS('87-88'!$C:$C,$A81,'87-88'!$F:$F,"DREW")</f>
        <v>0</v>
      </c>
      <c r="E81" s="21">
        <f>COUNTIFS('87-88'!$C:$C,$A81,'87-88'!$F:$F,"LOST")</f>
        <v>1</v>
      </c>
      <c r="F81" s="21">
        <f ca="1">SUMIF('87-88'!$C$1:$H$814,$A81,'87-88'!$G$1:$G$814)</f>
        <v>0</v>
      </c>
      <c r="G81" s="21">
        <f>SUMIF('87-88'!$C$33:$C$573,A81,'87-88'!$H$33:$H$573)</f>
        <v>4</v>
      </c>
      <c r="H81" s="22">
        <f t="shared" si="1"/>
        <v>0</v>
      </c>
      <c r="J81" s="20" t="s">
        <v>336</v>
      </c>
      <c r="K81" s="19">
        <f>COUNTIF('87-88'!$I$1:$X$813,J81)</f>
        <v>5</v>
      </c>
      <c r="N81"/>
    </row>
    <row r="82" spans="1:14" x14ac:dyDescent="0.3">
      <c r="A82" s="39" t="s">
        <v>29</v>
      </c>
      <c r="B82" s="21">
        <f>COUNTIF('87-88'!$C$33:$C$9814,A82)</f>
        <v>6</v>
      </c>
      <c r="C82" s="21">
        <f>COUNTIFS('87-88'!$C:$C,$A82,'87-88'!$F:$F,"WON")</f>
        <v>3</v>
      </c>
      <c r="D82" s="21">
        <f>COUNTIFS('87-88'!$C:$C,$A82,'87-88'!$F:$F,"DREW")</f>
        <v>1</v>
      </c>
      <c r="E82" s="21">
        <f>COUNTIFS('87-88'!$C:$C,$A82,'87-88'!$F:$F,"LOST")</f>
        <v>2</v>
      </c>
      <c r="F82" s="21">
        <f ca="1">SUMIF('87-88'!$C$1:$H$814,$A82,'87-88'!$G$1:$G$814)</f>
        <v>13</v>
      </c>
      <c r="G82" s="21">
        <f>SUMIF('87-88'!$C$33:$C$573,A82,'87-88'!$H$33:$H$573)</f>
        <v>16</v>
      </c>
      <c r="H82" s="22">
        <f t="shared" si="1"/>
        <v>0.5</v>
      </c>
      <c r="J82" s="20" t="s">
        <v>427</v>
      </c>
      <c r="K82" s="19">
        <f>COUNTIF('87-88'!$I$1:$X$813,J82)</f>
        <v>1</v>
      </c>
      <c r="N82"/>
    </row>
    <row r="83" spans="1:14" x14ac:dyDescent="0.3">
      <c r="A83" s="38" t="s">
        <v>112</v>
      </c>
      <c r="B83" s="21">
        <f>COUNTIF('87-88'!$C$33:$C$9814,A83)</f>
        <v>2</v>
      </c>
      <c r="C83" s="21">
        <f>COUNTIFS('87-88'!$C:$C,$A83,'87-88'!$F:$F,"WON")</f>
        <v>1</v>
      </c>
      <c r="D83" s="21">
        <f>COUNTIFS('87-88'!$C:$C,$A83,'87-88'!$F:$F,"DREW")</f>
        <v>1</v>
      </c>
      <c r="E83" s="21">
        <f>COUNTIFS('87-88'!$C:$C,$A83,'87-88'!$F:$F,"LOST")</f>
        <v>0</v>
      </c>
      <c r="F83" s="21">
        <f ca="1">SUMIF('87-88'!$C$1:$H$814,$A83,'87-88'!$G$1:$G$814)</f>
        <v>7</v>
      </c>
      <c r="G83" s="21">
        <f>SUMIF('87-88'!$C$33:$C$573,A83,'87-88'!$H$33:$H$573)</f>
        <v>3</v>
      </c>
      <c r="H83" s="22">
        <f t="shared" si="1"/>
        <v>0.5</v>
      </c>
      <c r="J83" s="20" t="s">
        <v>308</v>
      </c>
      <c r="K83" s="19">
        <f>COUNTIF('87-88'!$I$1:$X$813,J83)</f>
        <v>1</v>
      </c>
      <c r="N83"/>
    </row>
    <row r="84" spans="1:14" x14ac:dyDescent="0.3">
      <c r="A84" s="35" t="s">
        <v>30</v>
      </c>
      <c r="B84" s="21">
        <f>COUNTIF('87-88'!$C$33:$C$9814,A84)</f>
        <v>16</v>
      </c>
      <c r="C84" s="21">
        <f>COUNTIFS('87-88'!$C:$C,$A84,'87-88'!$F:$F,"WON")</f>
        <v>7</v>
      </c>
      <c r="D84" s="21">
        <f>COUNTIFS('87-88'!$C:$C,$A84,'87-88'!$F:$F,"DREW")</f>
        <v>4</v>
      </c>
      <c r="E84" s="21">
        <f>COUNTIFS('87-88'!$C:$C,$A84,'87-88'!$F:$F,"LOST")</f>
        <v>5</v>
      </c>
      <c r="F84" s="21">
        <f ca="1">SUMIF('87-88'!$C$1:$H$814,$A84,'87-88'!$G$1:$G$814)</f>
        <v>47</v>
      </c>
      <c r="G84" s="21">
        <f>SUMIF('87-88'!$C$33:$C$573,A84,'87-88'!$H$33:$H$573)</f>
        <v>36</v>
      </c>
      <c r="H84" s="22">
        <f t="shared" si="1"/>
        <v>0.4375</v>
      </c>
      <c r="J84" s="20" t="s">
        <v>369</v>
      </c>
      <c r="K84" s="19">
        <f>COUNTIF('87-88'!$I$1:$X$813,J84)</f>
        <v>6</v>
      </c>
      <c r="N84"/>
    </row>
    <row r="85" spans="1:14" x14ac:dyDescent="0.3">
      <c r="A85" s="35" t="s">
        <v>174</v>
      </c>
      <c r="B85" s="21">
        <f>COUNTIF('87-88'!$C$33:$C$9814,A85)</f>
        <v>1</v>
      </c>
      <c r="C85" s="21">
        <f>COUNTIFS('87-88'!$C:$C,$A85,'87-88'!$F:$F,"WON")</f>
        <v>0</v>
      </c>
      <c r="D85" s="21">
        <f>COUNTIFS('87-88'!$C:$C,$A85,'87-88'!$F:$F,"DREW")</f>
        <v>0</v>
      </c>
      <c r="E85" s="21">
        <f>COUNTIFS('87-88'!$C:$C,$A85,'87-88'!$F:$F,"LOST")</f>
        <v>1</v>
      </c>
      <c r="F85" s="21">
        <f ca="1">SUMIF('87-88'!$C$1:$H$814,$A85,'87-88'!$G$1:$G$814)</f>
        <v>1</v>
      </c>
      <c r="G85" s="21">
        <f>SUMIF('87-88'!$C$33:$C$573,A85,'87-88'!$H$33:$H$573)</f>
        <v>2</v>
      </c>
      <c r="H85" s="22">
        <f t="shared" si="1"/>
        <v>0</v>
      </c>
      <c r="J85" s="20" t="s">
        <v>300</v>
      </c>
      <c r="K85" s="19">
        <f>COUNTIF('87-88'!$I$1:$X$813,J85)</f>
        <v>2</v>
      </c>
      <c r="N85"/>
    </row>
    <row r="86" spans="1:14" x14ac:dyDescent="0.3">
      <c r="A86" s="35" t="s">
        <v>109</v>
      </c>
      <c r="B86" s="21">
        <f>COUNTIF('87-88'!$C$33:$C$9814,A86)</f>
        <v>2</v>
      </c>
      <c r="C86" s="21">
        <f>COUNTIFS('87-88'!$C:$C,$A86,'87-88'!$F:$F,"WON")</f>
        <v>0</v>
      </c>
      <c r="D86" s="21">
        <f>COUNTIFS('87-88'!$C:$C,$A86,'87-88'!$F:$F,"DREW")</f>
        <v>0</v>
      </c>
      <c r="E86" s="21">
        <f>COUNTIFS('87-88'!$C:$C,$A86,'87-88'!$F:$F,"LOST")</f>
        <v>2</v>
      </c>
      <c r="F86" s="21">
        <f ca="1">SUMIF('87-88'!$C$1:$H$814,$A86,'87-88'!$G$1:$G$814)</f>
        <v>0</v>
      </c>
      <c r="G86" s="21">
        <f>SUMIF('87-88'!$C$33:$C$573,A86,'87-88'!$H$33:$H$573)</f>
        <v>9</v>
      </c>
      <c r="H86" s="22">
        <f t="shared" si="1"/>
        <v>0</v>
      </c>
      <c r="J86" s="18" t="s">
        <v>239</v>
      </c>
      <c r="K86" s="19">
        <f>COUNTIF('87-88'!$I$1:$X$813,J86)</f>
        <v>13</v>
      </c>
      <c r="N86"/>
    </row>
    <row r="87" spans="1:14" x14ac:dyDescent="0.3">
      <c r="A87" s="35" t="s">
        <v>170</v>
      </c>
      <c r="B87" s="21">
        <f>COUNTIF('87-88'!$C$33:$C$9814,A87)</f>
        <v>1</v>
      </c>
      <c r="C87" s="21">
        <f>COUNTIFS('87-88'!$C:$C,$A87,'87-88'!$F:$F,"WON")</f>
        <v>1</v>
      </c>
      <c r="D87" s="21">
        <f>COUNTIFS('87-88'!$C:$C,$A87,'87-88'!$F:$F,"DREW")</f>
        <v>0</v>
      </c>
      <c r="E87" s="21">
        <f>COUNTIFS('87-88'!$C:$C,$A87,'87-88'!$F:$F,"LOST")</f>
        <v>0</v>
      </c>
      <c r="F87" s="21">
        <f ca="1">SUMIF('87-88'!$C$1:$H$814,$A87,'87-88'!$G$1:$G$814)</f>
        <v>4</v>
      </c>
      <c r="G87" s="21">
        <f>SUMIF('87-88'!$C$33:$C$573,A87,'87-88'!$H$33:$H$573)</f>
        <v>0</v>
      </c>
      <c r="H87" s="22">
        <f t="shared" si="1"/>
        <v>1</v>
      </c>
      <c r="J87" s="20" t="s">
        <v>391</v>
      </c>
      <c r="K87" s="19">
        <f>COUNTIF('87-88'!$I$1:$X$813,J87)</f>
        <v>1</v>
      </c>
      <c r="N87"/>
    </row>
    <row r="88" spans="1:14" x14ac:dyDescent="0.3">
      <c r="A88" s="35" t="s">
        <v>165</v>
      </c>
      <c r="B88" s="21">
        <f>COUNTIF('87-88'!$C$33:$C$9814,A88)</f>
        <v>1</v>
      </c>
      <c r="C88" s="21">
        <f>COUNTIFS('87-88'!$C:$C,$A88,'87-88'!$F:$F,"WON")</f>
        <v>1</v>
      </c>
      <c r="D88" s="21">
        <f>COUNTIFS('87-88'!$C:$C,$A88,'87-88'!$F:$F,"DREW")</f>
        <v>0</v>
      </c>
      <c r="E88" s="21">
        <f>COUNTIFS('87-88'!$C:$C,$A88,'87-88'!$F:$F,"LOST")</f>
        <v>0</v>
      </c>
      <c r="F88" s="21">
        <f ca="1">SUMIF('87-88'!$C$1:$H$814,$A88,'87-88'!$G$1:$G$814)</f>
        <v>2</v>
      </c>
      <c r="G88" s="21">
        <f>SUMIF('87-88'!$C$33:$C$573,A88,'87-88'!$H$33:$H$573)</f>
        <v>1</v>
      </c>
      <c r="H88" s="22">
        <f t="shared" si="1"/>
        <v>1</v>
      </c>
      <c r="J88" s="20" t="s">
        <v>360</v>
      </c>
      <c r="K88" s="19">
        <f>COUNTIF('87-88'!$I$1:$X$813,J88)</f>
        <v>1</v>
      </c>
      <c r="N88"/>
    </row>
    <row r="89" spans="1:14" x14ac:dyDescent="0.3">
      <c r="A89" s="38" t="s">
        <v>169</v>
      </c>
      <c r="B89" s="21">
        <f>COUNTIF('87-88'!$C$33:$C$9814,A89)</f>
        <v>1</v>
      </c>
      <c r="C89" s="21">
        <f>COUNTIFS('87-88'!$C:$C,$A89,'87-88'!$F:$F,"WON")</f>
        <v>1</v>
      </c>
      <c r="D89" s="21">
        <f>COUNTIFS('87-88'!$C:$C,$A89,'87-88'!$F:$F,"DREW")</f>
        <v>0</v>
      </c>
      <c r="E89" s="21">
        <f>COUNTIFS('87-88'!$C:$C,$A89,'87-88'!$F:$F,"LOST")</f>
        <v>0</v>
      </c>
      <c r="F89" s="21">
        <f ca="1">SUMIF('87-88'!$C$1:$H$814,$A89,'87-88'!$G$1:$G$814)</f>
        <v>5</v>
      </c>
      <c r="G89" s="21">
        <f>SUMIF('87-88'!$C$33:$C$573,A89,'87-88'!$H$33:$H$573)</f>
        <v>0</v>
      </c>
      <c r="H89" s="22">
        <f t="shared" si="1"/>
        <v>1</v>
      </c>
      <c r="J89" s="20" t="s">
        <v>253</v>
      </c>
      <c r="K89" s="19">
        <f>COUNTIF('87-88'!$I$1:$X$813,J89)</f>
        <v>2</v>
      </c>
      <c r="N89"/>
    </row>
    <row r="90" spans="1:14" x14ac:dyDescent="0.3">
      <c r="A90" s="40" t="s">
        <v>180</v>
      </c>
      <c r="B90" s="21">
        <f>COUNTIF('87-88'!$C$33:$C$9814,A90)</f>
        <v>3</v>
      </c>
      <c r="C90" s="21">
        <f>COUNTIFS('87-88'!$C:$C,$A90,'87-88'!$F:$F,"WON")</f>
        <v>1</v>
      </c>
      <c r="D90" s="21">
        <f>COUNTIFS('87-88'!$C:$C,$A90,'87-88'!$F:$F,"DREW")</f>
        <v>1</v>
      </c>
      <c r="E90" s="21">
        <f>COUNTIFS('87-88'!$C:$C,$A90,'87-88'!$F:$F,"LOST")</f>
        <v>1</v>
      </c>
      <c r="F90" s="21">
        <f ca="1">SUMIF('87-88'!$C$1:$H$814,$A90,'87-88'!$G$1:$G$814)</f>
        <v>13</v>
      </c>
      <c r="G90" s="21">
        <f>SUMIF('87-88'!$C$33:$C$573,A90,'87-88'!$H$33:$H$573)</f>
        <v>6</v>
      </c>
      <c r="H90" s="22">
        <f t="shared" si="1"/>
        <v>0.33333333333333331</v>
      </c>
      <c r="J90" s="20" t="s">
        <v>379</v>
      </c>
      <c r="K90" s="19">
        <f>COUNTIF('87-88'!$I$1:$X$813,J90)</f>
        <v>4</v>
      </c>
      <c r="N90"/>
    </row>
    <row r="91" spans="1:14" x14ac:dyDescent="0.3">
      <c r="A91" s="35" t="s">
        <v>178</v>
      </c>
      <c r="B91" s="21">
        <f>COUNTIF('87-88'!$C$33:$C$9814,A91)</f>
        <v>3</v>
      </c>
      <c r="C91" s="21">
        <f>COUNTIFS('87-88'!$C:$C,$A91,'87-88'!$F:$F,"WON")</f>
        <v>1</v>
      </c>
      <c r="D91" s="21">
        <f>COUNTIFS('87-88'!$C:$C,$A91,'87-88'!$F:$F,"DREW")</f>
        <v>1</v>
      </c>
      <c r="E91" s="21">
        <f>COUNTIFS('87-88'!$C:$C,$A91,'87-88'!$F:$F,"LOST")</f>
        <v>1</v>
      </c>
      <c r="F91" s="21">
        <f ca="1">SUMIF('87-88'!$C$1:$H$814,$A91,'87-88'!$G$1:$G$814)</f>
        <v>6</v>
      </c>
      <c r="G91" s="21">
        <f>SUMIF('87-88'!$C$33:$C$573,A91,'87-88'!$H$33:$H$573)</f>
        <v>13</v>
      </c>
      <c r="H91" s="22">
        <f t="shared" si="1"/>
        <v>0.33333333333333331</v>
      </c>
      <c r="J91" s="20" t="s">
        <v>376</v>
      </c>
      <c r="K91" s="19">
        <f>COUNTIF('87-88'!$I$1:$X$813,J91)</f>
        <v>2</v>
      </c>
      <c r="N91"/>
    </row>
    <row r="92" spans="1:14" x14ac:dyDescent="0.3">
      <c r="A92" s="35" t="s">
        <v>177</v>
      </c>
      <c r="B92" s="21">
        <f>COUNTIF('87-88'!$C$33:$C$9814,A92)</f>
        <v>1</v>
      </c>
      <c r="C92" s="21">
        <f>COUNTIFS('87-88'!$C:$C,$A92,'87-88'!$F:$F,"WON")</f>
        <v>0</v>
      </c>
      <c r="D92" s="21">
        <f>COUNTIFS('87-88'!$C:$C,$A92,'87-88'!$F:$F,"DREW")</f>
        <v>0</v>
      </c>
      <c r="E92" s="21">
        <f>COUNTIFS('87-88'!$C:$C,$A92,'87-88'!$F:$F,"LOST")</f>
        <v>1</v>
      </c>
      <c r="F92" s="21">
        <f ca="1">SUMIF('87-88'!$C$1:$H$814,$A92,'87-88'!$G$1:$G$814)</f>
        <v>1</v>
      </c>
      <c r="G92" s="21">
        <f>SUMIF('87-88'!$C$33:$C$573,A92,'87-88'!$H$33:$H$573)</f>
        <v>3</v>
      </c>
      <c r="H92" s="22">
        <f t="shared" si="1"/>
        <v>0</v>
      </c>
      <c r="J92" s="20" t="s">
        <v>266</v>
      </c>
      <c r="K92" s="19">
        <f>COUNTIF('87-88'!$I$1:$X$813,J92)</f>
        <v>1</v>
      </c>
      <c r="N92"/>
    </row>
    <row r="93" spans="1:14" x14ac:dyDescent="0.3">
      <c r="A93" s="35" t="s">
        <v>31</v>
      </c>
      <c r="B93" s="21">
        <f>COUNTIF('87-88'!$C$33:$C$9814,A93)</f>
        <v>8</v>
      </c>
      <c r="C93" s="21">
        <f>COUNTIFS('87-88'!$C:$C,$A93,'87-88'!$F:$F,"WON")</f>
        <v>4</v>
      </c>
      <c r="D93" s="21">
        <f>COUNTIFS('87-88'!$C:$C,$A93,'87-88'!$F:$F,"DREW")</f>
        <v>1</v>
      </c>
      <c r="E93" s="21">
        <f>COUNTIFS('87-88'!$C:$C,$A93,'87-88'!$F:$F,"LOST")</f>
        <v>3</v>
      </c>
      <c r="F93" s="21">
        <f ca="1">SUMIF('87-88'!$C$1:$H$814,$A93,'87-88'!$G$1:$G$814)</f>
        <v>21</v>
      </c>
      <c r="G93" s="21">
        <f>SUMIF('87-88'!$C$33:$C$573,A93,'87-88'!$H$33:$H$573)</f>
        <v>14</v>
      </c>
      <c r="H93" s="22">
        <f t="shared" ref="H93:H131" si="2">C93/B93</f>
        <v>0.5</v>
      </c>
      <c r="J93" s="20" t="s">
        <v>402</v>
      </c>
      <c r="K93" s="19">
        <f>COUNTIF('87-88'!$I$1:$X$813,J93)</f>
        <v>8</v>
      </c>
      <c r="N93"/>
    </row>
    <row r="94" spans="1:14" x14ac:dyDescent="0.3">
      <c r="A94" s="41" t="s">
        <v>32</v>
      </c>
      <c r="B94" s="21">
        <f>COUNTIF('87-88'!$C$33:$C$9814,A94)</f>
        <v>1</v>
      </c>
      <c r="C94" s="21">
        <f>COUNTIFS('87-88'!$C:$C,$A94,'87-88'!$F:$F,"WON")</f>
        <v>1</v>
      </c>
      <c r="D94" s="21">
        <f>COUNTIFS('87-88'!$C:$C,$A94,'87-88'!$F:$F,"DREW")</f>
        <v>0</v>
      </c>
      <c r="E94" s="21">
        <f>COUNTIFS('87-88'!$C:$C,$A94,'87-88'!$F:$F,"LOST")</f>
        <v>0</v>
      </c>
      <c r="F94" s="21">
        <f ca="1">SUMIF('87-88'!$C$1:$H$814,$A94,'87-88'!$G$1:$G$814)</f>
        <v>10</v>
      </c>
      <c r="G94" s="21">
        <f>SUMIF('87-88'!$C$33:$C$573,A94,'87-88'!$H$33:$H$573)</f>
        <v>1</v>
      </c>
      <c r="H94" s="22">
        <f t="shared" si="2"/>
        <v>1</v>
      </c>
      <c r="J94" s="18" t="s">
        <v>238</v>
      </c>
      <c r="K94" s="19">
        <f>COUNTIF('87-88'!$I$1:$X$813,J94)</f>
        <v>1</v>
      </c>
      <c r="N94"/>
    </row>
    <row r="95" spans="1:14" x14ac:dyDescent="0.3">
      <c r="A95" s="35" t="s">
        <v>33</v>
      </c>
      <c r="B95" s="21">
        <f>COUNTIF('87-88'!$C$33:$C$9814,A95)</f>
        <v>6</v>
      </c>
      <c r="C95" s="21">
        <f>COUNTIFS('87-88'!$C:$C,$A95,'87-88'!$F:$F,"WON")</f>
        <v>2</v>
      </c>
      <c r="D95" s="21">
        <f>COUNTIFS('87-88'!$C:$C,$A95,'87-88'!$F:$F,"DREW")</f>
        <v>2</v>
      </c>
      <c r="E95" s="21">
        <f>COUNTIFS('87-88'!$C:$C,$A95,'87-88'!$F:$F,"LOST")</f>
        <v>2</v>
      </c>
      <c r="F95" s="21">
        <f ca="1">SUMIF('87-88'!$C$1:$H$814,$A95,'87-88'!$G$1:$G$814)</f>
        <v>14</v>
      </c>
      <c r="G95" s="21">
        <f>SUMIF('87-88'!$C$33:$C$573,A95,'87-88'!$H$33:$H$573)</f>
        <v>11</v>
      </c>
      <c r="H95" s="22">
        <f t="shared" si="2"/>
        <v>0.33333333333333331</v>
      </c>
      <c r="J95" s="20" t="s">
        <v>327</v>
      </c>
      <c r="K95" s="19">
        <f>COUNTIF('87-88'!$I$1:$X$813,J95)</f>
        <v>3</v>
      </c>
      <c r="N95"/>
    </row>
    <row r="96" spans="1:14" x14ac:dyDescent="0.3">
      <c r="A96" s="35" t="s">
        <v>34</v>
      </c>
      <c r="B96" s="21">
        <f>COUNTIF('87-88'!$C$33:$C$9814,A96)</f>
        <v>2</v>
      </c>
      <c r="C96" s="21">
        <f>COUNTIFS('87-88'!$C:$C,$A96,'87-88'!$F:$F,"WON")</f>
        <v>0</v>
      </c>
      <c r="D96" s="21">
        <f>COUNTIFS('87-88'!$C:$C,$A96,'87-88'!$F:$F,"DREW")</f>
        <v>2</v>
      </c>
      <c r="E96" s="21">
        <f>COUNTIFS('87-88'!$C:$C,$A96,'87-88'!$F:$F,"LOST")</f>
        <v>0</v>
      </c>
      <c r="F96" s="21">
        <f ca="1">SUMIF('87-88'!$C$1:$H$814,$A96,'87-88'!$G$1:$G$814)</f>
        <v>6</v>
      </c>
      <c r="G96" s="21">
        <f>SUMIF('87-88'!$C$33:$C$573,A96,'87-88'!$H$33:$H$573)</f>
        <v>6</v>
      </c>
      <c r="H96" s="22">
        <f t="shared" si="2"/>
        <v>0</v>
      </c>
      <c r="J96" s="18" t="s">
        <v>221</v>
      </c>
      <c r="K96" s="19">
        <f>COUNTIF('87-88'!$I$1:$X$813,J96)</f>
        <v>7</v>
      </c>
      <c r="N96"/>
    </row>
    <row r="97" spans="1:14" x14ac:dyDescent="0.3">
      <c r="A97" s="35" t="s">
        <v>35</v>
      </c>
      <c r="B97" s="21">
        <f>COUNTIF('87-88'!$C$33:$C$9814,A97)</f>
        <v>1</v>
      </c>
      <c r="C97" s="21">
        <f>COUNTIFS('87-88'!$C:$C,$A97,'87-88'!$F:$F,"WON")</f>
        <v>1</v>
      </c>
      <c r="D97" s="21">
        <f>COUNTIFS('87-88'!$C:$C,$A97,'87-88'!$F:$F,"DREW")</f>
        <v>0</v>
      </c>
      <c r="E97" s="21">
        <f>COUNTIFS('87-88'!$C:$C,$A97,'87-88'!$F:$F,"LOST")</f>
        <v>0</v>
      </c>
      <c r="F97" s="21">
        <f ca="1">SUMIF('87-88'!$C$1:$H$814,$A97,'87-88'!$G$1:$G$814)</f>
        <v>6</v>
      </c>
      <c r="G97" s="21">
        <f>SUMIF('87-88'!$C$33:$C$573,A97,'87-88'!$H$33:$H$573)</f>
        <v>1</v>
      </c>
      <c r="H97" s="22">
        <f t="shared" si="2"/>
        <v>1</v>
      </c>
      <c r="J97" s="20" t="s">
        <v>290</v>
      </c>
      <c r="K97" s="19">
        <f>COUNTIF('87-88'!$I$1:$X$813,J97)</f>
        <v>3</v>
      </c>
      <c r="N97"/>
    </row>
    <row r="98" spans="1:14" x14ac:dyDescent="0.3">
      <c r="A98" s="39" t="s">
        <v>36</v>
      </c>
      <c r="B98" s="21">
        <f>COUNTIF('87-88'!$C$33:$C$9814,A98)</f>
        <v>1</v>
      </c>
      <c r="C98" s="21">
        <f>COUNTIFS('87-88'!$C:$C,$A98,'87-88'!$F:$F,"WON")</f>
        <v>1</v>
      </c>
      <c r="D98" s="21">
        <f>COUNTIFS('87-88'!$C:$C,$A98,'87-88'!$F:$F,"DREW")</f>
        <v>0</v>
      </c>
      <c r="E98" s="21">
        <f>COUNTIFS('87-88'!$C:$C,$A98,'87-88'!$F:$F,"LOST")</f>
        <v>0</v>
      </c>
      <c r="F98" s="21">
        <f ca="1">SUMIF('87-88'!$C$1:$H$814,$A98,'87-88'!$G$1:$G$814)</f>
        <v>10</v>
      </c>
      <c r="G98" s="21">
        <f>SUMIF('87-88'!$C$33:$C$573,A98,'87-88'!$H$33:$H$573)</f>
        <v>1</v>
      </c>
      <c r="H98" s="22">
        <f t="shared" si="2"/>
        <v>1</v>
      </c>
      <c r="J98" s="20" t="s">
        <v>383</v>
      </c>
      <c r="K98" s="19">
        <f>COUNTIF('87-88'!$I$1:$X$813,J98)</f>
        <v>1</v>
      </c>
      <c r="N98"/>
    </row>
    <row r="99" spans="1:14" x14ac:dyDescent="0.3">
      <c r="A99" s="38" t="s">
        <v>37</v>
      </c>
      <c r="B99" s="21">
        <f>COUNTIF('87-88'!$C$33:$C$9814,A99)</f>
        <v>14</v>
      </c>
      <c r="C99" s="21">
        <f>COUNTIFS('87-88'!$C:$C,$A99,'87-88'!$F:$F,"WON")</f>
        <v>7</v>
      </c>
      <c r="D99" s="21">
        <f>COUNTIFS('87-88'!$C:$C,$A99,'87-88'!$F:$F,"DREW")</f>
        <v>4</v>
      </c>
      <c r="E99" s="21">
        <f>COUNTIFS('87-88'!$C:$C,$A99,'87-88'!$F:$F,"LOST")</f>
        <v>3</v>
      </c>
      <c r="F99" s="21">
        <f ca="1">SUMIF('87-88'!$C$1:$H$814,$A99,'87-88'!$G$1:$G$814)</f>
        <v>33</v>
      </c>
      <c r="G99" s="21">
        <f>SUMIF('87-88'!$C$33:$C$573,A99,'87-88'!$H$33:$H$573)</f>
        <v>28</v>
      </c>
      <c r="H99" s="22">
        <f t="shared" si="2"/>
        <v>0.5</v>
      </c>
      <c r="J99" s="20" t="s">
        <v>292</v>
      </c>
      <c r="K99" s="19">
        <f>COUNTIF('87-88'!$I$1:$X$813,J99)</f>
        <v>6</v>
      </c>
      <c r="N99"/>
    </row>
    <row r="100" spans="1:14" x14ac:dyDescent="0.3">
      <c r="A100" s="35" t="s">
        <v>171</v>
      </c>
      <c r="B100" s="21">
        <f>COUNTIF('87-88'!$C$33:$C$9814,A100)</f>
        <v>1</v>
      </c>
      <c r="C100" s="21">
        <f>COUNTIFS('87-88'!$C:$C,$A100,'87-88'!$F:$F,"WON")</f>
        <v>1</v>
      </c>
      <c r="D100" s="21">
        <f>COUNTIFS('87-88'!$C:$C,$A100,'87-88'!$F:$F,"DREW")</f>
        <v>0</v>
      </c>
      <c r="E100" s="21">
        <f>COUNTIFS('87-88'!$C:$C,$A100,'87-88'!$F:$F,"LOST")</f>
        <v>0</v>
      </c>
      <c r="F100" s="21">
        <f ca="1">SUMIF('87-88'!$C$1:$H$814,$A100,'87-88'!$G$1:$G$814)</f>
        <v>1</v>
      </c>
      <c r="G100" s="21">
        <f>SUMIF('87-88'!$C$33:$C$573,A100,'87-88'!$H$33:$H$573)</f>
        <v>0</v>
      </c>
      <c r="H100" s="22">
        <f t="shared" si="2"/>
        <v>1</v>
      </c>
      <c r="J100" s="18" t="s">
        <v>232</v>
      </c>
      <c r="K100" s="19">
        <f>COUNTIF('87-88'!$I$1:$X$813,J100)</f>
        <v>15</v>
      </c>
      <c r="N100"/>
    </row>
    <row r="101" spans="1:14" x14ac:dyDescent="0.3">
      <c r="A101" s="35" t="s">
        <v>38</v>
      </c>
      <c r="B101" s="21">
        <f>COUNTIF('87-88'!$C$33:$C$9814,A101)</f>
        <v>2</v>
      </c>
      <c r="C101" s="21">
        <f>COUNTIFS('87-88'!$C:$C,$A101,'87-88'!$F:$F,"WON")</f>
        <v>0</v>
      </c>
      <c r="D101" s="21">
        <f>COUNTIFS('87-88'!$C:$C,$A101,'87-88'!$F:$F,"DREW")</f>
        <v>1</v>
      </c>
      <c r="E101" s="21">
        <f>COUNTIFS('87-88'!$C:$C,$A101,'87-88'!$F:$F,"LOST")</f>
        <v>1</v>
      </c>
      <c r="F101" s="21">
        <f ca="1">SUMIF('87-88'!$C$1:$H$814,$A101,'87-88'!$G$1:$G$814)</f>
        <v>3</v>
      </c>
      <c r="G101" s="21">
        <f>SUMIF('87-88'!$C$33:$C$573,A101,'87-88'!$H$33:$H$573)</f>
        <v>4</v>
      </c>
      <c r="H101" s="22">
        <f t="shared" si="2"/>
        <v>0</v>
      </c>
      <c r="J101" s="20" t="s">
        <v>325</v>
      </c>
      <c r="K101" s="19">
        <f>COUNTIF('87-88'!$I$1:$X$813,J101)</f>
        <v>7</v>
      </c>
      <c r="N101"/>
    </row>
    <row r="102" spans="1:14" x14ac:dyDescent="0.3">
      <c r="A102" s="40" t="s">
        <v>161</v>
      </c>
      <c r="B102" s="21">
        <f>COUNTIF('87-88'!$C$33:$C$9814,A102)</f>
        <v>1</v>
      </c>
      <c r="C102" s="21">
        <f>COUNTIFS('87-88'!$C:$C,$A102,'87-88'!$F:$F,"WON")</f>
        <v>1</v>
      </c>
      <c r="D102" s="21">
        <f>COUNTIFS('87-88'!$C:$C,$A102,'87-88'!$F:$F,"DREW")</f>
        <v>0</v>
      </c>
      <c r="E102" s="21">
        <f>COUNTIFS('87-88'!$C:$C,$A102,'87-88'!$F:$F,"LOST")</f>
        <v>0</v>
      </c>
      <c r="F102" s="21">
        <f ca="1">SUMIF('87-88'!$C$1:$H$814,$A102,'87-88'!$G$1:$G$814)</f>
        <v>6</v>
      </c>
      <c r="G102" s="21">
        <f>SUMIF('87-88'!$C$33:$C$573,A102,'87-88'!$H$33:$H$573)</f>
        <v>5</v>
      </c>
      <c r="H102" s="22">
        <f t="shared" si="2"/>
        <v>1</v>
      </c>
      <c r="J102" s="20" t="s">
        <v>343</v>
      </c>
      <c r="K102" s="19">
        <f>COUNTIF('87-88'!$I$1:$X$813,J102)</f>
        <v>1</v>
      </c>
      <c r="N102"/>
    </row>
    <row r="103" spans="1:14" x14ac:dyDescent="0.3">
      <c r="A103" s="39" t="s">
        <v>39</v>
      </c>
      <c r="B103" s="21">
        <f>COUNTIF('87-88'!$C$33:$C$9814,A103)</f>
        <v>2</v>
      </c>
      <c r="C103" s="21">
        <f>COUNTIFS('87-88'!$C:$C,$A103,'87-88'!$F:$F,"WON")</f>
        <v>1</v>
      </c>
      <c r="D103" s="21">
        <f>COUNTIFS('87-88'!$C:$C,$A103,'87-88'!$F:$F,"DREW")</f>
        <v>1</v>
      </c>
      <c r="E103" s="21">
        <f>COUNTIFS('87-88'!$C:$C,$A103,'87-88'!$F:$F,"LOST")</f>
        <v>0</v>
      </c>
      <c r="F103" s="21">
        <f ca="1">SUMIF('87-88'!$C$1:$H$814,$A103,'87-88'!$G$1:$G$814)</f>
        <v>5</v>
      </c>
      <c r="G103" s="21">
        <f>SUMIF('87-88'!$C$33:$C$573,A103,'87-88'!$H$33:$H$573)</f>
        <v>4</v>
      </c>
      <c r="H103" s="22">
        <f t="shared" si="2"/>
        <v>0.5</v>
      </c>
      <c r="J103" s="20" t="s">
        <v>361</v>
      </c>
      <c r="K103" s="19">
        <f>COUNTIF('87-88'!$I$1:$X$813,J103)</f>
        <v>2</v>
      </c>
      <c r="N103"/>
    </row>
    <row r="104" spans="1:14" x14ac:dyDescent="0.3">
      <c r="A104" s="35" t="s">
        <v>186</v>
      </c>
      <c r="B104" s="21">
        <f>COUNTIF('87-88'!$C$33:$C$9814,A104)</f>
        <v>1</v>
      </c>
      <c r="C104" s="21">
        <f>COUNTIFS('87-88'!$C:$C,$A104,'87-88'!$F:$F,"WON")</f>
        <v>0</v>
      </c>
      <c r="D104" s="21">
        <f>COUNTIFS('87-88'!$C:$C,$A104,'87-88'!$F:$F,"DREW")</f>
        <v>0</v>
      </c>
      <c r="E104" s="21">
        <f>COUNTIFS('87-88'!$C:$C,$A104,'87-88'!$F:$F,"LOST")</f>
        <v>1</v>
      </c>
      <c r="F104" s="21">
        <f ca="1">SUMIF('87-88'!$C$1:$H$814,$A104,'87-88'!$G$1:$G$814)</f>
        <v>0</v>
      </c>
      <c r="G104" s="21">
        <f>SUMIF('87-88'!$C$33:$C$573,A104,'87-88'!$H$33:$H$573)</f>
        <v>8</v>
      </c>
      <c r="H104" s="22">
        <f t="shared" si="2"/>
        <v>0</v>
      </c>
      <c r="J104" s="20" t="s">
        <v>342</v>
      </c>
      <c r="K104" s="19">
        <f>COUNTIF('87-88'!$I$1:$X$813,J104)</f>
        <v>14</v>
      </c>
      <c r="N104"/>
    </row>
    <row r="105" spans="1:14" x14ac:dyDescent="0.3">
      <c r="A105" s="35" t="s">
        <v>164</v>
      </c>
      <c r="B105" s="21">
        <f>COUNTIF('87-88'!$C$33:$C$9814,A105)</f>
        <v>1</v>
      </c>
      <c r="C105" s="21">
        <f>COUNTIFS('87-88'!$C:$C,$A105,'87-88'!$F:$F,"WON")</f>
        <v>1</v>
      </c>
      <c r="D105" s="21">
        <f>COUNTIFS('87-88'!$C:$C,$A105,'87-88'!$F:$F,"DREW")</f>
        <v>0</v>
      </c>
      <c r="E105" s="21">
        <f>COUNTIFS('87-88'!$C:$C,$A105,'87-88'!$F:$F,"LOST")</f>
        <v>0</v>
      </c>
      <c r="F105" s="21">
        <f ca="1">SUMIF('87-88'!$C$1:$H$814,$A105,'87-88'!$G$1:$G$814)</f>
        <v>9</v>
      </c>
      <c r="G105" s="21">
        <f>SUMIF('87-88'!$C$33:$C$573,A105,'87-88'!$H$33:$H$573)</f>
        <v>1</v>
      </c>
      <c r="H105" s="22">
        <f t="shared" si="2"/>
        <v>1</v>
      </c>
      <c r="J105" s="20" t="s">
        <v>372</v>
      </c>
      <c r="K105" s="19">
        <f>COUNTIF('87-88'!$I$1:$X$813,J105)</f>
        <v>1</v>
      </c>
      <c r="N105"/>
    </row>
    <row r="106" spans="1:14" x14ac:dyDescent="0.3">
      <c r="A106" s="35" t="s">
        <v>40</v>
      </c>
      <c r="B106" s="21">
        <f>COUNTIF('87-88'!$C$33:$C$9814,A106)</f>
        <v>3</v>
      </c>
      <c r="C106" s="21">
        <f>COUNTIFS('87-88'!$C:$C,$A106,'87-88'!$F:$F,"WON")</f>
        <v>1</v>
      </c>
      <c r="D106" s="21">
        <f>COUNTIFS('87-88'!$C:$C,$A106,'87-88'!$F:$F,"DREW")</f>
        <v>1</v>
      </c>
      <c r="E106" s="21">
        <f>COUNTIFS('87-88'!$C:$C,$A106,'87-88'!$F:$F,"LOST")</f>
        <v>1</v>
      </c>
      <c r="F106" s="21">
        <f ca="1">SUMIF('87-88'!$C$1:$H$814,$A106,'87-88'!$G$1:$G$814)</f>
        <v>3</v>
      </c>
      <c r="G106" s="21">
        <f>SUMIF('87-88'!$C$33:$C$573,A106,'87-88'!$H$33:$H$573)</f>
        <v>3</v>
      </c>
      <c r="H106" s="22">
        <f t="shared" si="2"/>
        <v>0.33333333333333331</v>
      </c>
      <c r="J106" s="20" t="s">
        <v>373</v>
      </c>
      <c r="K106" s="19">
        <f>COUNTIF('87-88'!$I$1:$X$813,J106)</f>
        <v>4</v>
      </c>
      <c r="N106"/>
    </row>
    <row r="107" spans="1:14" x14ac:dyDescent="0.3">
      <c r="A107" s="40" t="s">
        <v>41</v>
      </c>
      <c r="B107" s="21">
        <f>COUNTIF('87-88'!$C$33:$C$9814,A107)</f>
        <v>8</v>
      </c>
      <c r="C107" s="21">
        <f>COUNTIFS('87-88'!$C:$C,$A107,'87-88'!$F:$F,"WON")</f>
        <v>4</v>
      </c>
      <c r="D107" s="21">
        <f>COUNTIFS('87-88'!$C:$C,$A107,'87-88'!$F:$F,"DREW")</f>
        <v>1</v>
      </c>
      <c r="E107" s="21">
        <f>COUNTIFS('87-88'!$C:$C,$A107,'87-88'!$F:$F,"LOST")</f>
        <v>3</v>
      </c>
      <c r="F107" s="21">
        <f ca="1">SUMIF('87-88'!$C$1:$H$814,$A107,'87-88'!$G$1:$G$814)</f>
        <v>21</v>
      </c>
      <c r="G107" s="21">
        <f>SUMIF('87-88'!$C$33:$C$573,A107,'87-88'!$H$33:$H$573)</f>
        <v>18</v>
      </c>
      <c r="H107" s="22">
        <f t="shared" si="2"/>
        <v>0.5</v>
      </c>
      <c r="J107" s="20" t="s">
        <v>306</v>
      </c>
      <c r="K107" s="19">
        <f>COUNTIF('87-88'!$I$1:$X$813,J107)</f>
        <v>7</v>
      </c>
      <c r="N107"/>
    </row>
    <row r="108" spans="1:14" x14ac:dyDescent="0.3">
      <c r="A108" s="39" t="s">
        <v>166</v>
      </c>
      <c r="B108" s="21">
        <f>COUNTIF('87-88'!$C$33:$C$9814,A108)</f>
        <v>1</v>
      </c>
      <c r="C108" s="21">
        <f>COUNTIFS('87-88'!$C:$C,$A108,'87-88'!$F:$F,"WON")</f>
        <v>1</v>
      </c>
      <c r="D108" s="21">
        <f>COUNTIFS('87-88'!$C:$C,$A108,'87-88'!$F:$F,"DREW")</f>
        <v>0</v>
      </c>
      <c r="E108" s="21">
        <f>COUNTIFS('87-88'!$C:$C,$A108,'87-88'!$F:$F,"LOST")</f>
        <v>0</v>
      </c>
      <c r="F108" s="21">
        <f ca="1">SUMIF('87-88'!$C$1:$H$814,$A108,'87-88'!$G$1:$G$814)</f>
        <v>2</v>
      </c>
      <c r="G108" s="21">
        <f>SUMIF('87-88'!$C$33:$C$573,A108,'87-88'!$H$33:$H$573)</f>
        <v>1</v>
      </c>
      <c r="H108" s="22">
        <f t="shared" si="2"/>
        <v>1</v>
      </c>
      <c r="J108" s="20" t="s">
        <v>421</v>
      </c>
      <c r="K108" s="19">
        <f>COUNTIF('87-88'!$I$1:$X$813,J108)</f>
        <v>2</v>
      </c>
      <c r="N108"/>
    </row>
    <row r="109" spans="1:14" x14ac:dyDescent="0.3">
      <c r="A109" s="38" t="s">
        <v>42</v>
      </c>
      <c r="B109" s="21">
        <f>COUNTIF('87-88'!$C$33:$C$9814,A109)</f>
        <v>1</v>
      </c>
      <c r="C109" s="21">
        <f>COUNTIFS('87-88'!$C:$C,$A109,'87-88'!$F:$F,"WON")</f>
        <v>1</v>
      </c>
      <c r="D109" s="21">
        <f>COUNTIFS('87-88'!$C:$C,$A109,'87-88'!$F:$F,"DREW")</f>
        <v>0</v>
      </c>
      <c r="E109" s="21">
        <f>COUNTIFS('87-88'!$C:$C,$A109,'87-88'!$F:$F,"LOST")</f>
        <v>0</v>
      </c>
      <c r="F109" s="21">
        <f ca="1">SUMIF('87-88'!$C$1:$H$814,$A109,'87-88'!$G$1:$G$814)</f>
        <v>1</v>
      </c>
      <c r="G109" s="21">
        <f>SUMIF('87-88'!$C$33:$C$573,A109,'87-88'!$H$33:$H$573)</f>
        <v>0</v>
      </c>
      <c r="H109" s="22">
        <f t="shared" si="2"/>
        <v>1</v>
      </c>
      <c r="J109" s="20" t="s">
        <v>381</v>
      </c>
      <c r="K109" s="19">
        <f>COUNTIF('87-88'!$I$1:$X$813,J109)</f>
        <v>8</v>
      </c>
      <c r="N109"/>
    </row>
    <row r="110" spans="1:14" x14ac:dyDescent="0.3">
      <c r="A110" s="38" t="s">
        <v>43</v>
      </c>
      <c r="B110" s="21">
        <f>COUNTIF('87-88'!$C$33:$C$9814,A110)</f>
        <v>10</v>
      </c>
      <c r="C110" s="21">
        <f>COUNTIFS('87-88'!$C:$C,$A110,'87-88'!$F:$F,"WON")</f>
        <v>7</v>
      </c>
      <c r="D110" s="21">
        <f>COUNTIFS('87-88'!$C:$C,$A110,'87-88'!$F:$F,"DREW")</f>
        <v>1</v>
      </c>
      <c r="E110" s="21">
        <f>COUNTIFS('87-88'!$C:$C,$A110,'87-88'!$F:$F,"LOST")</f>
        <v>2</v>
      </c>
      <c r="F110" s="21">
        <f ca="1">SUMIF('87-88'!$C$1:$H$814,$A110,'87-88'!$G$1:$G$814)</f>
        <v>29</v>
      </c>
      <c r="G110" s="21">
        <f>SUMIF('87-88'!$C$33:$C$573,A110,'87-88'!$H$33:$H$573)</f>
        <v>15</v>
      </c>
      <c r="H110" s="22">
        <f t="shared" si="2"/>
        <v>0.7</v>
      </c>
      <c r="J110" s="20" t="s">
        <v>388</v>
      </c>
      <c r="K110" s="19">
        <f>COUNTIF('87-88'!$I$1:$X$813,J110)</f>
        <v>2</v>
      </c>
      <c r="N110"/>
    </row>
    <row r="111" spans="1:14" x14ac:dyDescent="0.3">
      <c r="A111" s="38" t="s">
        <v>168</v>
      </c>
      <c r="B111" s="21">
        <f>COUNTIF('87-88'!$C$33:$C$9814,A111)</f>
        <v>1</v>
      </c>
      <c r="C111" s="21">
        <f>COUNTIFS('87-88'!$C:$C,$A111,'87-88'!$F:$F,"WON")</f>
        <v>0</v>
      </c>
      <c r="D111" s="21">
        <f>COUNTIFS('87-88'!$C:$C,$A111,'87-88'!$F:$F,"DREW")</f>
        <v>0</v>
      </c>
      <c r="E111" s="21">
        <f>COUNTIFS('87-88'!$C:$C,$A111,'87-88'!$F:$F,"LOST")</f>
        <v>1</v>
      </c>
      <c r="F111" s="21">
        <f ca="1">SUMIF('87-88'!$C$1:$H$814,$A111,'87-88'!$G$1:$G$814)</f>
        <v>1</v>
      </c>
      <c r="G111" s="21">
        <f>SUMIF('87-88'!$C$33:$C$573,A111,'87-88'!$H$33:$H$573)</f>
        <v>3</v>
      </c>
      <c r="H111" s="22">
        <f t="shared" si="2"/>
        <v>0</v>
      </c>
      <c r="J111" s="20" t="s">
        <v>334</v>
      </c>
      <c r="K111" s="19">
        <f>COUNTIF('87-88'!$I$1:$X$813,J111)</f>
        <v>9</v>
      </c>
      <c r="N111"/>
    </row>
    <row r="112" spans="1:14" x14ac:dyDescent="0.3">
      <c r="A112" s="40" t="s">
        <v>44</v>
      </c>
      <c r="B112" s="21">
        <f>COUNTIF('87-88'!$C$33:$C$9814,A112)</f>
        <v>9</v>
      </c>
      <c r="C112" s="21">
        <f>COUNTIFS('87-88'!$C:$C,$A112,'87-88'!$F:$F,"WON")</f>
        <v>5</v>
      </c>
      <c r="D112" s="21">
        <f>COUNTIFS('87-88'!$C:$C,$A112,'87-88'!$F:$F,"DREW")</f>
        <v>1</v>
      </c>
      <c r="E112" s="21">
        <f>COUNTIFS('87-88'!$C:$C,$A112,'87-88'!$F:$F,"LOST")</f>
        <v>3</v>
      </c>
      <c r="F112" s="21">
        <f ca="1">SUMIF('87-88'!$C$1:$H$814,$A112,'87-88'!$G$1:$G$814)</f>
        <v>22</v>
      </c>
      <c r="G112" s="21">
        <f>SUMIF('87-88'!$C$33:$C$573,A112,'87-88'!$H$33:$H$573)</f>
        <v>19</v>
      </c>
      <c r="H112" s="22">
        <f t="shared" si="2"/>
        <v>0.55555555555555558</v>
      </c>
      <c r="J112" s="18" t="s">
        <v>224</v>
      </c>
      <c r="K112" s="19">
        <f>COUNTIF('87-88'!$I$1:$X$813,J112)</f>
        <v>4</v>
      </c>
      <c r="N112"/>
    </row>
    <row r="113" spans="1:14" x14ac:dyDescent="0.3">
      <c r="A113" s="38" t="s">
        <v>45</v>
      </c>
      <c r="B113" s="21">
        <f>COUNTIF('87-88'!$C$33:$C$9814,A113)</f>
        <v>2</v>
      </c>
      <c r="C113" s="21">
        <f>COUNTIFS('87-88'!$C:$C,$A113,'87-88'!$F:$F,"WON")</f>
        <v>2</v>
      </c>
      <c r="D113" s="21">
        <f>COUNTIFS('87-88'!$C:$C,$A113,'87-88'!$F:$F,"DREW")</f>
        <v>0</v>
      </c>
      <c r="E113" s="21">
        <f>COUNTIFS('87-88'!$C:$C,$A113,'87-88'!$F:$F,"LOST")</f>
        <v>0</v>
      </c>
      <c r="F113" s="21">
        <f ca="1">SUMIF('87-88'!$C$1:$H$814,$A113,'87-88'!$G$1:$G$814)</f>
        <v>7</v>
      </c>
      <c r="G113" s="21">
        <f>SUMIF('87-88'!$C$33:$C$573,A113,'87-88'!$H$33:$H$573)</f>
        <v>1</v>
      </c>
      <c r="H113" s="22">
        <f t="shared" si="2"/>
        <v>1</v>
      </c>
      <c r="J113" s="20" t="s">
        <v>344</v>
      </c>
      <c r="K113" s="19">
        <f>COUNTIF('87-88'!$I$1:$X$813,J113)</f>
        <v>2</v>
      </c>
      <c r="N113"/>
    </row>
    <row r="114" spans="1:14" x14ac:dyDescent="0.3">
      <c r="A114" s="38" t="s">
        <v>46</v>
      </c>
      <c r="B114" s="21">
        <f>COUNTIF('87-88'!$C$33:$C$9814,A114)</f>
        <v>1</v>
      </c>
      <c r="C114" s="21">
        <f>COUNTIFS('87-88'!$C:$C,$A114,'87-88'!$F:$F,"WON")</f>
        <v>1</v>
      </c>
      <c r="D114" s="21">
        <f>COUNTIFS('87-88'!$C:$C,$A114,'87-88'!$F:$F,"DREW")</f>
        <v>0</v>
      </c>
      <c r="E114" s="21">
        <f>COUNTIFS('87-88'!$C:$C,$A114,'87-88'!$F:$F,"LOST")</f>
        <v>0</v>
      </c>
      <c r="F114" s="21">
        <f ca="1">SUMIF('87-88'!$C$1:$H$814,$A114,'87-88'!$G$1:$G$814)</f>
        <v>5</v>
      </c>
      <c r="G114" s="21">
        <f>SUMIF('87-88'!$C$33:$C$573,A114,'87-88'!$H$33:$H$573)</f>
        <v>0</v>
      </c>
      <c r="H114" s="22">
        <f t="shared" si="2"/>
        <v>1</v>
      </c>
      <c r="J114" s="20" t="s">
        <v>382</v>
      </c>
      <c r="K114" s="19">
        <f>COUNTIF('87-88'!$I$1:$X$813,J114)</f>
        <v>1</v>
      </c>
      <c r="N114"/>
    </row>
    <row r="115" spans="1:14" x14ac:dyDescent="0.3">
      <c r="A115" s="35" t="s">
        <v>47</v>
      </c>
      <c r="B115" s="21">
        <f>COUNTIF('87-88'!$C$33:$C$9814,A115)</f>
        <v>3</v>
      </c>
      <c r="C115" s="21">
        <f>COUNTIFS('87-88'!$C:$C,$A115,'87-88'!$F:$F,"WON")</f>
        <v>2</v>
      </c>
      <c r="D115" s="21">
        <f>COUNTIFS('87-88'!$C:$C,$A115,'87-88'!$F:$F,"DREW")</f>
        <v>1</v>
      </c>
      <c r="E115" s="21">
        <f>COUNTIFS('87-88'!$C:$C,$A115,'87-88'!$F:$F,"LOST")</f>
        <v>0</v>
      </c>
      <c r="F115" s="21">
        <f ca="1">SUMIF('87-88'!$C$1:$H$814,$A115,'87-88'!$G$1:$G$814)</f>
        <v>12</v>
      </c>
      <c r="G115" s="21">
        <f>SUMIF('87-88'!$C$33:$C$573,A115,'87-88'!$H$33:$H$573)</f>
        <v>3</v>
      </c>
      <c r="H115" s="22">
        <f t="shared" si="2"/>
        <v>0.66666666666666663</v>
      </c>
      <c r="J115" s="20" t="s">
        <v>410</v>
      </c>
      <c r="K115" s="19">
        <f>COUNTIF('87-88'!$I$1:$X$813,J115)</f>
        <v>2</v>
      </c>
      <c r="N115"/>
    </row>
    <row r="116" spans="1:14" x14ac:dyDescent="0.3">
      <c r="A116" s="38" t="s">
        <v>48</v>
      </c>
      <c r="B116" s="21">
        <f>COUNTIF('87-88'!$C$33:$C$9814,A116)</f>
        <v>1</v>
      </c>
      <c r="C116" s="21">
        <f>COUNTIFS('87-88'!$C:$C,$A116,'87-88'!$F:$F,"WON")</f>
        <v>0</v>
      </c>
      <c r="D116" s="21">
        <f>COUNTIFS('87-88'!$C:$C,$A116,'87-88'!$F:$F,"DREW")</f>
        <v>0</v>
      </c>
      <c r="E116" s="21">
        <f>COUNTIFS('87-88'!$C:$C,$A116,'87-88'!$F:$F,"LOST")</f>
        <v>1</v>
      </c>
      <c r="F116" s="21">
        <f ca="1">SUMIF('87-88'!$C$1:$H$814,$A116,'87-88'!$G$1:$G$814)</f>
        <v>1</v>
      </c>
      <c r="G116" s="21">
        <f>SUMIF('87-88'!$C$33:$C$573,A116,'87-88'!$H$33:$H$573)</f>
        <v>2</v>
      </c>
      <c r="H116" s="22">
        <f t="shared" si="2"/>
        <v>0</v>
      </c>
      <c r="J116" s="20" t="s">
        <v>335</v>
      </c>
      <c r="K116" s="19">
        <f>COUNTIF('87-88'!$I$1:$X$813,J116)</f>
        <v>1</v>
      </c>
      <c r="N116"/>
    </row>
    <row r="117" spans="1:14" x14ac:dyDescent="0.3">
      <c r="A117" s="38" t="s">
        <v>49</v>
      </c>
      <c r="B117" s="21">
        <f>COUNTIF('87-88'!$C$33:$C$9814,A117)</f>
        <v>1</v>
      </c>
      <c r="C117" s="21">
        <f>COUNTIFS('87-88'!$C:$C,$A117,'87-88'!$F:$F,"WON")</f>
        <v>1</v>
      </c>
      <c r="D117" s="21">
        <f>COUNTIFS('87-88'!$C:$C,$A117,'87-88'!$F:$F,"DREW")</f>
        <v>0</v>
      </c>
      <c r="E117" s="21">
        <f>COUNTIFS('87-88'!$C:$C,$A117,'87-88'!$F:$F,"LOST")</f>
        <v>0</v>
      </c>
      <c r="F117" s="21">
        <f ca="1">SUMIF('87-88'!$C$1:$H$814,$A117,'87-88'!$G$1:$G$814)</f>
        <v>3</v>
      </c>
      <c r="G117" s="21">
        <f>SUMIF('87-88'!$C$33:$C$573,A117,'87-88'!$H$33:$H$573)</f>
        <v>2</v>
      </c>
      <c r="H117" s="22">
        <f t="shared" si="2"/>
        <v>1</v>
      </c>
      <c r="J117" s="20" t="s">
        <v>268</v>
      </c>
      <c r="K117" s="19">
        <f>COUNTIF('87-88'!$I$1:$X$813,J117)</f>
        <v>1</v>
      </c>
      <c r="N117"/>
    </row>
    <row r="118" spans="1:14" x14ac:dyDescent="0.3">
      <c r="A118" s="35" t="s">
        <v>50</v>
      </c>
      <c r="B118" s="21">
        <f>COUNTIF('87-88'!$C$33:$C$9814,A118)</f>
        <v>1</v>
      </c>
      <c r="C118" s="21">
        <f>COUNTIFS('87-88'!$C:$C,$A118,'87-88'!$F:$F,"WON")</f>
        <v>0</v>
      </c>
      <c r="D118" s="21">
        <f>COUNTIFS('87-88'!$C:$C,$A118,'87-88'!$F:$F,"DREW")</f>
        <v>0</v>
      </c>
      <c r="E118" s="21">
        <f>COUNTIFS('87-88'!$C:$C,$A118,'87-88'!$F:$F,"LOST")</f>
        <v>1</v>
      </c>
      <c r="F118" s="21">
        <f ca="1">SUMIF('87-88'!$C$1:$H$814,$A118,'87-88'!$G$1:$G$814)</f>
        <v>0</v>
      </c>
      <c r="G118" s="21">
        <f>SUMIF('87-88'!$C$33:$C$573,A118,'87-88'!$H$33:$H$573)</f>
        <v>1</v>
      </c>
      <c r="H118" s="22">
        <f t="shared" si="2"/>
        <v>0</v>
      </c>
      <c r="J118" s="20" t="s">
        <v>386</v>
      </c>
      <c r="K118" s="19">
        <f>COUNTIF('87-88'!$I$1:$X$813,J118)</f>
        <v>1</v>
      </c>
      <c r="N118"/>
    </row>
    <row r="119" spans="1:14" x14ac:dyDescent="0.3">
      <c r="A119" s="35" t="s">
        <v>51</v>
      </c>
      <c r="B119" s="21">
        <f>COUNTIF('87-88'!$C$33:$C$9814,A119)</f>
        <v>19</v>
      </c>
      <c r="C119" s="21">
        <f>COUNTIFS('87-88'!$C:$C,$A119,'87-88'!$F:$F,"WON")</f>
        <v>8</v>
      </c>
      <c r="D119" s="21">
        <f>COUNTIFS('87-88'!$C:$C,$A119,'87-88'!$F:$F,"DREW")</f>
        <v>4</v>
      </c>
      <c r="E119" s="21">
        <f>COUNTIFS('87-88'!$C:$C,$A119,'87-88'!$F:$F,"LOST")</f>
        <v>7</v>
      </c>
      <c r="F119" s="21">
        <f ca="1">SUMIF('87-88'!$C$1:$H$814,$A119,'87-88'!$G$1:$G$814)</f>
        <v>35</v>
      </c>
      <c r="G119" s="21">
        <f>SUMIF('87-88'!$C$33:$C$573,A119,'87-88'!$H$33:$H$573)</f>
        <v>37</v>
      </c>
      <c r="H119" s="22">
        <f t="shared" si="2"/>
        <v>0.42105263157894735</v>
      </c>
      <c r="J119" s="20" t="s">
        <v>303</v>
      </c>
      <c r="K119" s="19">
        <f>COUNTIF('87-88'!$I$1:$X$813,J119)</f>
        <v>21</v>
      </c>
      <c r="N119"/>
    </row>
    <row r="120" spans="1:14" x14ac:dyDescent="0.3">
      <c r="A120" s="35" t="s">
        <v>183</v>
      </c>
      <c r="B120" s="21">
        <f>COUNTIF('87-88'!$C$33:$C$9814,A120)</f>
        <v>1</v>
      </c>
      <c r="C120" s="21">
        <f>COUNTIFS('87-88'!$C:$C,$A120,'87-88'!$F:$F,"WON")</f>
        <v>0</v>
      </c>
      <c r="D120" s="21">
        <f>COUNTIFS('87-88'!$C:$C,$A120,'87-88'!$F:$F,"DREW")</f>
        <v>0</v>
      </c>
      <c r="E120" s="21">
        <f>COUNTIFS('87-88'!$C:$C,$A120,'87-88'!$F:$F,"LOST")</f>
        <v>1</v>
      </c>
      <c r="F120" s="21">
        <f ca="1">SUMIF('87-88'!$C$1:$H$814,$A120,'87-88'!$G$1:$G$814)</f>
        <v>1</v>
      </c>
      <c r="G120" s="21">
        <f>SUMIF('87-88'!$C$33:$C$573,A120,'87-88'!$H$33:$H$573)</f>
        <v>2</v>
      </c>
      <c r="H120" s="22">
        <f t="shared" si="2"/>
        <v>0</v>
      </c>
      <c r="J120" s="20" t="s">
        <v>285</v>
      </c>
      <c r="K120" s="19">
        <f>COUNTIF('87-88'!$I$1:$X$813,J120)</f>
        <v>10</v>
      </c>
      <c r="N120"/>
    </row>
    <row r="121" spans="1:14" x14ac:dyDescent="0.3">
      <c r="A121" s="35" t="s">
        <v>52</v>
      </c>
      <c r="B121" s="21">
        <f>COUNTIF('87-88'!$C$33:$C$9814,A121)</f>
        <v>18</v>
      </c>
      <c r="C121" s="21">
        <f>COUNTIFS('87-88'!$C:$C,$A121,'87-88'!$F:$F,"WON")</f>
        <v>6</v>
      </c>
      <c r="D121" s="21">
        <f>COUNTIFS('87-88'!$C:$C,$A121,'87-88'!$F:$F,"DREW")</f>
        <v>1</v>
      </c>
      <c r="E121" s="21">
        <f>COUNTIFS('87-88'!$C:$C,$A121,'87-88'!$F:$F,"LOST")</f>
        <v>11</v>
      </c>
      <c r="F121" s="21">
        <f ca="1">SUMIF('87-88'!$C$1:$H$814,$A121,'87-88'!$G$1:$G$814)</f>
        <v>26</v>
      </c>
      <c r="G121" s="21">
        <f>SUMIF('87-88'!$C$33:$C$573,A121,'87-88'!$H$33:$H$573)</f>
        <v>42</v>
      </c>
      <c r="H121" s="22">
        <f t="shared" si="2"/>
        <v>0.33333333333333331</v>
      </c>
      <c r="J121" s="20" t="s">
        <v>307</v>
      </c>
      <c r="K121" s="19">
        <f>COUNTIF('87-88'!$I$1:$X$813,J121)</f>
        <v>9</v>
      </c>
      <c r="N121"/>
    </row>
    <row r="122" spans="1:14" x14ac:dyDescent="0.3">
      <c r="A122" s="38" t="s">
        <v>53</v>
      </c>
      <c r="B122" s="21">
        <f>COUNTIF('87-88'!$C$33:$C$9814,A122)</f>
        <v>7</v>
      </c>
      <c r="C122" s="21">
        <f>COUNTIFS('87-88'!$C:$C,$A122,'87-88'!$F:$F,"WON")</f>
        <v>0</v>
      </c>
      <c r="D122" s="21">
        <f>COUNTIFS('87-88'!$C:$C,$A122,'87-88'!$F:$F,"DREW")</f>
        <v>3</v>
      </c>
      <c r="E122" s="21">
        <f>COUNTIFS('87-88'!$C:$C,$A122,'87-88'!$F:$F,"LOST")</f>
        <v>4</v>
      </c>
      <c r="F122" s="21">
        <f ca="1">SUMIF('87-88'!$C$1:$H$814,$A122,'87-88'!$G$1:$G$814)</f>
        <v>15</v>
      </c>
      <c r="G122" s="21">
        <f>SUMIF('87-88'!$C$33:$C$573,A122,'87-88'!$H$33:$H$573)</f>
        <v>30</v>
      </c>
      <c r="H122" s="22">
        <f t="shared" si="2"/>
        <v>0</v>
      </c>
      <c r="J122" s="20" t="s">
        <v>271</v>
      </c>
      <c r="K122" s="19">
        <f>COUNTIF('87-88'!$I$1:$X$813,J122)</f>
        <v>14</v>
      </c>
      <c r="N122"/>
    </row>
    <row r="123" spans="1:14" x14ac:dyDescent="0.3">
      <c r="A123" s="35" t="s">
        <v>54</v>
      </c>
      <c r="B123" s="21">
        <f>COUNTIF('87-88'!$C$33:$C$9814,A123)</f>
        <v>1</v>
      </c>
      <c r="C123" s="21">
        <f>COUNTIFS('87-88'!$C:$C,$A123,'87-88'!$F:$F,"WON")</f>
        <v>0</v>
      </c>
      <c r="D123" s="21">
        <f>COUNTIFS('87-88'!$C:$C,$A123,'87-88'!$F:$F,"DREW")</f>
        <v>0</v>
      </c>
      <c r="E123" s="21">
        <f>COUNTIFS('87-88'!$C:$C,$A123,'87-88'!$F:$F,"LOST")</f>
        <v>1</v>
      </c>
      <c r="F123" s="21">
        <f ca="1">SUMIF('87-88'!$C$1:$H$814,$A123,'87-88'!$G$1:$G$814)</f>
        <v>2</v>
      </c>
      <c r="G123" s="21">
        <f>SUMIF('87-88'!$C$33:$C$573,A123,'87-88'!$H$33:$H$573)</f>
        <v>5</v>
      </c>
      <c r="H123" s="22">
        <f t="shared" si="2"/>
        <v>0</v>
      </c>
      <c r="J123" s="20" t="s">
        <v>262</v>
      </c>
      <c r="K123" s="19">
        <f>COUNTIF('87-88'!$I$1:$X$813,J123)</f>
        <v>1</v>
      </c>
      <c r="N123"/>
    </row>
    <row r="124" spans="1:14" x14ac:dyDescent="0.3">
      <c r="A124" s="35" t="s">
        <v>55</v>
      </c>
      <c r="B124" s="21">
        <f>COUNTIF('87-88'!$C$33:$C$9814,A124)</f>
        <v>13</v>
      </c>
      <c r="C124" s="21">
        <f>COUNTIFS('87-88'!$C:$C,$A124,'87-88'!$F:$F,"WON")</f>
        <v>2</v>
      </c>
      <c r="D124" s="21">
        <f>COUNTIFS('87-88'!$C:$C,$A124,'87-88'!$F:$F,"DREW")</f>
        <v>1</v>
      </c>
      <c r="E124" s="21">
        <f>COUNTIFS('87-88'!$C:$C,$A124,'87-88'!$F:$F,"LOST")</f>
        <v>10</v>
      </c>
      <c r="F124" s="21">
        <f ca="1">SUMIF('87-88'!$C$1:$H$814,$A124,'87-88'!$G$1:$G$814)</f>
        <v>13</v>
      </c>
      <c r="G124" s="21">
        <f>SUMIF('87-88'!$C$33:$C$573,A124,'87-88'!$H$33:$H$573)</f>
        <v>36</v>
      </c>
      <c r="H124" s="22">
        <f t="shared" si="2"/>
        <v>0.15384615384615385</v>
      </c>
      <c r="J124" s="20" t="s">
        <v>317</v>
      </c>
      <c r="K124" s="19">
        <f>COUNTIF('87-88'!$I$1:$X$813,J124)</f>
        <v>20</v>
      </c>
      <c r="N124"/>
    </row>
    <row r="125" spans="1:14" x14ac:dyDescent="0.3">
      <c r="A125" s="35" t="s">
        <v>56</v>
      </c>
      <c r="B125" s="21">
        <f>COUNTIF('87-88'!$C$33:$C$9814,A125)</f>
        <v>2</v>
      </c>
      <c r="C125" s="21">
        <f>COUNTIFS('87-88'!$C:$C,$A125,'87-88'!$F:$F,"WON")</f>
        <v>1</v>
      </c>
      <c r="D125" s="21">
        <f>COUNTIFS('87-88'!$C:$C,$A125,'87-88'!$F:$F,"DREW")</f>
        <v>0</v>
      </c>
      <c r="E125" s="21">
        <f>COUNTIFS('87-88'!$C:$C,$A125,'87-88'!$F:$F,"LOST")</f>
        <v>1</v>
      </c>
      <c r="F125" s="21">
        <f ca="1">SUMIF('87-88'!$C$1:$H$814,$A125,'87-88'!$G$1:$G$814)</f>
        <v>4</v>
      </c>
      <c r="G125" s="21">
        <f>SUMIF('87-88'!$C$33:$C$573,A125,'87-88'!$H$33:$H$573)</f>
        <v>4</v>
      </c>
      <c r="H125" s="22">
        <f t="shared" si="2"/>
        <v>0.5</v>
      </c>
      <c r="J125" s="20" t="s">
        <v>418</v>
      </c>
      <c r="K125" s="19">
        <f>COUNTIF('87-88'!$I$1:$X$813,J125)</f>
        <v>5</v>
      </c>
      <c r="N125"/>
    </row>
    <row r="126" spans="1:14" x14ac:dyDescent="0.3">
      <c r="A126" s="35" t="s">
        <v>59</v>
      </c>
      <c r="B126" s="21">
        <f>COUNTIF('87-88'!$C$33:$C$9814,A126)</f>
        <v>6</v>
      </c>
      <c r="C126" s="21">
        <f>COUNTIFS('87-88'!$C:$C,$A126,'87-88'!$F:$F,"WON")</f>
        <v>2</v>
      </c>
      <c r="D126" s="21">
        <f>COUNTIFS('87-88'!$C:$C,$A126,'87-88'!$F:$F,"DREW")</f>
        <v>2</v>
      </c>
      <c r="E126" s="21">
        <f>COUNTIFS('87-88'!$C:$C,$A126,'87-88'!$F:$F,"LOST")</f>
        <v>2</v>
      </c>
      <c r="F126" s="21">
        <f ca="1">SUMIF('87-88'!$C$1:$H$814,$A126,'87-88'!$G$1:$G$814)</f>
        <v>21</v>
      </c>
      <c r="G126" s="21">
        <f>SUMIF('87-88'!$C$33:$C$573,A126,'87-88'!$H$33:$H$573)</f>
        <v>9</v>
      </c>
      <c r="H126" s="22">
        <f t="shared" si="2"/>
        <v>0.33333333333333331</v>
      </c>
      <c r="J126" s="20" t="s">
        <v>412</v>
      </c>
      <c r="K126" s="19">
        <f>COUNTIF('87-88'!$I$1:$X$813,J126)</f>
        <v>4</v>
      </c>
      <c r="N126"/>
    </row>
    <row r="127" spans="1:14" x14ac:dyDescent="0.3">
      <c r="A127" s="39" t="s">
        <v>176</v>
      </c>
      <c r="B127" s="21">
        <f>COUNTIF('87-88'!$C$33:$C$9814,A127)</f>
        <v>2</v>
      </c>
      <c r="C127" s="21">
        <f>COUNTIFS('87-88'!$C:$C,$A127,'87-88'!$F:$F,"WON")</f>
        <v>1</v>
      </c>
      <c r="D127" s="21">
        <f>COUNTIFS('87-88'!$C:$C,$A127,'87-88'!$F:$F,"DREW")</f>
        <v>1</v>
      </c>
      <c r="E127" s="21">
        <f>COUNTIFS('87-88'!$C:$C,$A127,'87-88'!$F:$F,"LOST")</f>
        <v>0</v>
      </c>
      <c r="F127" s="21">
        <f ca="1">SUMIF('87-88'!$C$1:$H$814,$A127,'87-88'!$G$1:$G$814)</f>
        <v>6</v>
      </c>
      <c r="G127" s="21">
        <f>SUMIF('87-88'!$C$33:$C$573,A127,'87-88'!$H$33:$H$573)</f>
        <v>5</v>
      </c>
      <c r="H127" s="22">
        <f t="shared" si="2"/>
        <v>0.5</v>
      </c>
      <c r="J127" s="20" t="s">
        <v>365</v>
      </c>
      <c r="K127" s="19">
        <f>COUNTIF('87-88'!$I$1:$X$813,J127)</f>
        <v>2</v>
      </c>
      <c r="N127"/>
    </row>
    <row r="128" spans="1:14" x14ac:dyDescent="0.3">
      <c r="A128" s="38" t="s">
        <v>63</v>
      </c>
      <c r="B128" s="21">
        <f>COUNTIF('87-88'!$C$33:$C$9814,A128)</f>
        <v>1</v>
      </c>
      <c r="C128" s="21">
        <f>COUNTIFS('87-88'!$C:$C,$A128,'87-88'!$F:$F,"WON")</f>
        <v>1</v>
      </c>
      <c r="D128" s="21">
        <f>COUNTIFS('87-88'!$C:$C,$A128,'87-88'!$F:$F,"DREW")</f>
        <v>0</v>
      </c>
      <c r="E128" s="21">
        <f>COUNTIFS('87-88'!$C:$C,$A128,'87-88'!$F:$F,"LOST")</f>
        <v>0</v>
      </c>
      <c r="F128" s="21">
        <f ca="1">SUMIF('87-88'!$C$1:$H$814,$A128,'87-88'!$G$1:$G$814)</f>
        <v>9</v>
      </c>
      <c r="G128" s="21">
        <f>SUMIF('87-88'!$C$33:$C$573,A128,'87-88'!$H$33:$H$573)</f>
        <v>0</v>
      </c>
      <c r="H128" s="22">
        <f t="shared" si="2"/>
        <v>1</v>
      </c>
      <c r="J128" s="20" t="s">
        <v>301</v>
      </c>
      <c r="K128" s="19">
        <f>COUNTIF('87-88'!$I$1:$X$813,J128)</f>
        <v>11</v>
      </c>
      <c r="N128"/>
    </row>
    <row r="129" spans="1:14" x14ac:dyDescent="0.3">
      <c r="A129" s="38" t="s">
        <v>65</v>
      </c>
      <c r="B129" s="21">
        <f>COUNTIF('87-88'!$C$33:$C$9814,A129)</f>
        <v>3</v>
      </c>
      <c r="C129" s="21">
        <f>COUNTIFS('87-88'!$C:$C,$A129,'87-88'!$F:$F,"WON")</f>
        <v>0</v>
      </c>
      <c r="D129" s="21">
        <f>COUNTIFS('87-88'!$C:$C,$A129,'87-88'!$F:$F,"DREW")</f>
        <v>0</v>
      </c>
      <c r="E129" s="21">
        <f>COUNTIFS('87-88'!$C:$C,$A129,'87-88'!$F:$F,"LOST")</f>
        <v>3</v>
      </c>
      <c r="F129" s="21">
        <f ca="1">SUMIF('87-88'!$C$1:$H$814,$A129,'87-88'!$G$1:$G$814)</f>
        <v>2</v>
      </c>
      <c r="G129" s="21">
        <f>SUMIF('87-88'!$C$33:$C$573,A129,'87-88'!$H$33:$H$573)</f>
        <v>7</v>
      </c>
      <c r="H129" s="22">
        <f t="shared" si="2"/>
        <v>0</v>
      </c>
      <c r="J129" s="20" t="s">
        <v>261</v>
      </c>
      <c r="K129" s="19">
        <f>COUNTIF('87-88'!$I$1:$X$813,J129)</f>
        <v>11</v>
      </c>
      <c r="N129"/>
    </row>
    <row r="130" spans="1:14" x14ac:dyDescent="0.3">
      <c r="A130" s="35" t="s">
        <v>195</v>
      </c>
      <c r="B130" s="21">
        <f>COUNTIF('87-88'!$C$33:$C$9814,A130)</f>
        <v>1</v>
      </c>
      <c r="C130" s="21">
        <f>COUNTIFS('87-88'!$C:$C,$A130,'87-88'!$F:$F,"WON")</f>
        <v>0</v>
      </c>
      <c r="D130" s="21">
        <f>COUNTIFS('87-88'!$C:$C,$A130,'87-88'!$F:$F,"DREW")</f>
        <v>1</v>
      </c>
      <c r="E130" s="21">
        <f>COUNTIFS('87-88'!$C:$C,$A130,'87-88'!$F:$F,"LOST")</f>
        <v>0</v>
      </c>
      <c r="F130" s="21">
        <f ca="1">SUMIF('87-88'!$C$1:$H$814,$A130,'87-88'!$G$1:$G$814)</f>
        <v>2</v>
      </c>
      <c r="G130" s="21">
        <f>SUMIF('87-88'!$C$33:$C$573,A130,'87-88'!$H$33:$H$573)</f>
        <v>2</v>
      </c>
      <c r="H130" s="22">
        <f t="shared" si="2"/>
        <v>0</v>
      </c>
      <c r="J130" s="18" t="s">
        <v>219</v>
      </c>
      <c r="K130" s="19">
        <f>COUNTIF('87-88'!$I$1:$X$813,J130)</f>
        <v>1</v>
      </c>
      <c r="N130"/>
    </row>
    <row r="131" spans="1:14" x14ac:dyDescent="0.3">
      <c r="A131" s="35" t="s">
        <v>108</v>
      </c>
      <c r="B131" s="23">
        <f>COUNTIF('87-88'!$C$33:$C$9814,A131)</f>
        <v>5</v>
      </c>
      <c r="C131" s="23">
        <f>COUNTIFS('87-88'!$C:$C,$A131,'87-88'!$F:$F,"WON")</f>
        <v>4</v>
      </c>
      <c r="D131" s="23">
        <f>COUNTIFS('87-88'!$C:$C,$A131,'87-88'!$F:$F,"DREW")</f>
        <v>1</v>
      </c>
      <c r="E131" s="23">
        <f>COUNTIFS('87-88'!$C:$C,$A131,'87-88'!$F:$F,"LOST")</f>
        <v>0</v>
      </c>
      <c r="F131" s="23">
        <f ca="1">SUMIF('87-88'!$C$1:$H$814,$A131,'87-88'!$G$1:$G$814)</f>
        <v>17</v>
      </c>
      <c r="G131" s="23">
        <f>SUMIF('87-88'!$C$33:$C$573,A131,'87-88'!$H$33:$H$573)</f>
        <v>3</v>
      </c>
      <c r="H131" s="24">
        <f t="shared" si="2"/>
        <v>0.8</v>
      </c>
      <c r="J131" s="20" t="s">
        <v>425</v>
      </c>
      <c r="K131" s="19">
        <f>COUNTIF('87-88'!$I$1:$X$813,J131)</f>
        <v>1</v>
      </c>
      <c r="N131"/>
    </row>
    <row r="132" spans="1:14" x14ac:dyDescent="0.3">
      <c r="A132" s="38" t="s">
        <v>73</v>
      </c>
      <c r="B132" s="23">
        <f>COUNTIF('87-88'!$C$33:$C$9814,A132)</f>
        <v>2</v>
      </c>
      <c r="C132" s="23">
        <f>COUNTIFS('87-88'!$C:$C,$A132,'87-88'!$F:$F,"WON")</f>
        <v>1</v>
      </c>
      <c r="D132" s="23">
        <f>COUNTIFS('87-88'!$C:$C,$A132,'87-88'!$F:$F,"DREW")</f>
        <v>0</v>
      </c>
      <c r="E132" s="23">
        <f>COUNTIFS('87-88'!$C:$C,$A132,'87-88'!$F:$F,"LOST")</f>
        <v>1</v>
      </c>
      <c r="F132" s="23">
        <f ca="1">SUMIF('87-88'!$C$1:$H$814,$A132,'87-88'!$G$1:$G$814)</f>
        <v>6</v>
      </c>
      <c r="G132" s="23">
        <f>SUMIF('87-88'!$C$33:$C$573,A132,'87-88'!$H$33:$H$573)</f>
        <v>7</v>
      </c>
      <c r="H132" s="24">
        <f t="shared" ref="H132:H139" si="3">C132/B132</f>
        <v>0.5</v>
      </c>
      <c r="J132" s="20" t="s">
        <v>297</v>
      </c>
      <c r="K132" s="19">
        <f>COUNTIF('87-88'!$I$1:$X$813,J132)</f>
        <v>23</v>
      </c>
      <c r="N132"/>
    </row>
    <row r="133" spans="1:14" x14ac:dyDescent="0.3">
      <c r="A133" s="35" t="s">
        <v>181</v>
      </c>
      <c r="B133" s="23">
        <f>COUNTIF('87-88'!$C$33:$C$9814,A133)</f>
        <v>1</v>
      </c>
      <c r="C133" s="23">
        <f>COUNTIFS('87-88'!$C:$C,$A133,'87-88'!$F:$F,"WON")</f>
        <v>1</v>
      </c>
      <c r="D133" s="23">
        <f>COUNTIFS('87-88'!$C:$C,$A133,'87-88'!$F:$F,"DREW")</f>
        <v>0</v>
      </c>
      <c r="E133" s="23">
        <f>COUNTIFS('87-88'!$C:$C,$A133,'87-88'!$F:$F,"LOST")</f>
        <v>0</v>
      </c>
      <c r="F133" s="23">
        <f ca="1">SUMIF('87-88'!$C$1:$H$814,$A133,'87-88'!$G$1:$G$814)</f>
        <v>5</v>
      </c>
      <c r="G133" s="23">
        <f>SUMIF('87-88'!$C$33:$C$573,A133,'87-88'!$H$33:$H$573)</f>
        <v>2</v>
      </c>
      <c r="H133" s="24">
        <f t="shared" si="3"/>
        <v>1</v>
      </c>
      <c r="J133" s="18" t="s">
        <v>216</v>
      </c>
      <c r="K133" s="19">
        <f>COUNTIF('87-88'!$I$1:$X$813,J133)</f>
        <v>21</v>
      </c>
      <c r="N133"/>
    </row>
    <row r="134" spans="1:14" x14ac:dyDescent="0.3">
      <c r="A134" s="35" t="s">
        <v>163</v>
      </c>
      <c r="B134" s="23">
        <f>COUNTIF('87-88'!$C$33:$C$9814,A134)</f>
        <v>1</v>
      </c>
      <c r="C134" s="23">
        <f>COUNTIFS('87-88'!$C:$C,$A134,'87-88'!$F:$F,"WON")</f>
        <v>0</v>
      </c>
      <c r="D134" s="23">
        <f>COUNTIFS('87-88'!$C:$C,$A134,'87-88'!$F:$F,"DREW")</f>
        <v>0</v>
      </c>
      <c r="E134" s="23">
        <f>COUNTIFS('87-88'!$C:$C,$A134,'87-88'!$F:$F,"LOST")</f>
        <v>1</v>
      </c>
      <c r="F134" s="23">
        <f ca="1">SUMIF('87-88'!$C$1:$H$814,$A134,'87-88'!$G$1:$G$814)</f>
        <v>1</v>
      </c>
      <c r="G134" s="23">
        <f>SUMIF('87-88'!$C$33:$C$573,A134,'87-88'!$H$33:$H$573)</f>
        <v>3</v>
      </c>
      <c r="H134" s="24">
        <f t="shared" si="3"/>
        <v>0</v>
      </c>
      <c r="J134" s="20" t="s">
        <v>309</v>
      </c>
      <c r="K134" s="19">
        <f>COUNTIF('87-88'!$I$1:$X$813,J134)</f>
        <v>3</v>
      </c>
      <c r="N134"/>
    </row>
    <row r="135" spans="1:14" x14ac:dyDescent="0.3">
      <c r="A135" s="35" t="s">
        <v>77</v>
      </c>
      <c r="B135" s="23">
        <f>COUNTIF('87-88'!$C$33:$C$9814,A135)</f>
        <v>12</v>
      </c>
      <c r="C135" s="23">
        <f>COUNTIFS('87-88'!$C:$C,$A135,'87-88'!$F:$F,"WON")</f>
        <v>5</v>
      </c>
      <c r="D135" s="23">
        <f>COUNTIFS('87-88'!$C:$C,$A135,'87-88'!$F:$F,"DREW")</f>
        <v>1</v>
      </c>
      <c r="E135" s="23">
        <f>COUNTIFS('87-88'!$C:$C,$A135,'87-88'!$F:$F,"LOST")</f>
        <v>6</v>
      </c>
      <c r="F135" s="23">
        <f ca="1">SUMIF('87-88'!$C$1:$H$814,$A135,'87-88'!$G$1:$G$814)</f>
        <v>21</v>
      </c>
      <c r="G135" s="23">
        <f>SUMIF('87-88'!$C$33:$C$573,A135,'87-88'!$H$33:$H$573)</f>
        <v>15</v>
      </c>
      <c r="H135" s="24">
        <f t="shared" si="3"/>
        <v>0.41666666666666669</v>
      </c>
      <c r="J135" s="20" t="s">
        <v>351</v>
      </c>
      <c r="K135" s="19">
        <f>COUNTIF('87-88'!$I$1:$X$813,J135)</f>
        <v>3</v>
      </c>
      <c r="N135"/>
    </row>
    <row r="136" spans="1:14" x14ac:dyDescent="0.3">
      <c r="A136" s="35" t="s">
        <v>148</v>
      </c>
      <c r="B136" s="23">
        <f>COUNTIF('87-88'!$C$33:$C$9814,A136)</f>
        <v>2</v>
      </c>
      <c r="C136" s="23">
        <f>COUNTIFS('87-88'!$C:$C,$A136,'87-88'!$F:$F,"WON")</f>
        <v>0</v>
      </c>
      <c r="D136" s="23">
        <f>COUNTIFS('87-88'!$C:$C,$A136,'87-88'!$F:$F,"DREW")</f>
        <v>0</v>
      </c>
      <c r="E136" s="23">
        <f>COUNTIFS('87-88'!$C:$C,$A136,'87-88'!$F:$F,"LOST")</f>
        <v>2</v>
      </c>
      <c r="F136" s="23">
        <f ca="1">SUMIF('87-88'!$C$1:$H$814,$A136,'87-88'!$G$1:$G$814)</f>
        <v>3</v>
      </c>
      <c r="G136" s="23">
        <f>SUMIF('87-88'!$C$33:$C$573,A136,'87-88'!$H$33:$H$573)</f>
        <v>10</v>
      </c>
      <c r="H136" s="24">
        <f t="shared" si="3"/>
        <v>0</v>
      </c>
      <c r="J136" s="20" t="s">
        <v>338</v>
      </c>
      <c r="K136" s="19">
        <f>COUNTIF('87-88'!$I$1:$X$813,J136)</f>
        <v>5</v>
      </c>
      <c r="N136"/>
    </row>
    <row r="137" spans="1:14" x14ac:dyDescent="0.3">
      <c r="A137" s="35" t="s">
        <v>187</v>
      </c>
      <c r="B137" s="23">
        <f>COUNTIF('87-88'!$C$33:$C$9814,A137)</f>
        <v>1</v>
      </c>
      <c r="C137" s="23">
        <f>COUNTIFS('87-88'!$C:$C,$A137,'87-88'!$F:$F,"WON")</f>
        <v>1</v>
      </c>
      <c r="D137" s="23">
        <f>COUNTIFS('87-88'!$C:$C,$A137,'87-88'!$F:$F,"DREW")</f>
        <v>0</v>
      </c>
      <c r="E137" s="23">
        <f>COUNTIFS('87-88'!$C:$C,$A137,'87-88'!$F:$F,"LOST")</f>
        <v>0</v>
      </c>
      <c r="F137" s="23">
        <f ca="1">SUMIF('87-88'!$C$1:$H$814,$A137,'87-88'!$G$1:$G$814)</f>
        <v>1</v>
      </c>
      <c r="G137" s="23">
        <f>SUMIF('87-88'!$C$33:$C$573,A137,'87-88'!$H$33:$H$573)</f>
        <v>0</v>
      </c>
      <c r="H137" s="24">
        <f t="shared" si="3"/>
        <v>1</v>
      </c>
      <c r="J137" s="20" t="s">
        <v>422</v>
      </c>
      <c r="K137" s="19">
        <f>COUNTIF('87-88'!$I$1:$X$813,J137)</f>
        <v>1</v>
      </c>
      <c r="N137"/>
    </row>
    <row r="138" spans="1:14" x14ac:dyDescent="0.3">
      <c r="A138" s="35" t="s">
        <v>80</v>
      </c>
      <c r="B138" s="23">
        <f>COUNTIF('87-88'!$C$33:$C$9814,A138)</f>
        <v>14</v>
      </c>
      <c r="C138" s="23">
        <f>COUNTIFS('87-88'!$C:$C,$A138,'87-88'!$F:$F,"WON")</f>
        <v>6</v>
      </c>
      <c r="D138" s="23">
        <f>COUNTIFS('87-88'!$C:$C,$A138,'87-88'!$F:$F,"DREW")</f>
        <v>5</v>
      </c>
      <c r="E138" s="23">
        <f>COUNTIFS('87-88'!$C:$C,$A138,'87-88'!$F:$F,"LOST")</f>
        <v>3</v>
      </c>
      <c r="F138" s="23">
        <f ca="1">SUMIF('87-88'!$C$1:$H$814,$A138,'87-88'!$G$1:$G$814)</f>
        <v>40</v>
      </c>
      <c r="G138" s="23">
        <f>SUMIF('87-88'!$C$33:$C$573,A138,'87-88'!$H$33:$H$573)</f>
        <v>21</v>
      </c>
      <c r="H138" s="24">
        <f t="shared" si="3"/>
        <v>0.42857142857142855</v>
      </c>
      <c r="J138" s="20" t="s">
        <v>362</v>
      </c>
      <c r="K138" s="19">
        <f>COUNTIF('87-88'!$I$1:$X$813,J138)</f>
        <v>2</v>
      </c>
      <c r="N138"/>
    </row>
    <row r="139" spans="1:14" x14ac:dyDescent="0.3">
      <c r="A139" s="39" t="s">
        <v>194</v>
      </c>
      <c r="B139" s="23">
        <f>COUNTIF('87-88'!$C$33:$C$9814,A139)</f>
        <v>1</v>
      </c>
      <c r="C139" s="23">
        <f>COUNTIFS('87-88'!$C:$C,$A139,'87-88'!$F:$F,"WON")</f>
        <v>1</v>
      </c>
      <c r="D139" s="23">
        <f>COUNTIFS('87-88'!$C:$C,$A139,'87-88'!$F:$F,"DREW")</f>
        <v>0</v>
      </c>
      <c r="E139" s="23">
        <f>COUNTIFS('87-88'!$C:$C,$A139,'87-88'!$F:$F,"LOST")</f>
        <v>0</v>
      </c>
      <c r="F139" s="23">
        <f ca="1">SUMIF('87-88'!$C$1:$H$814,$A139,'87-88'!$G$1:$G$814)</f>
        <v>2</v>
      </c>
      <c r="G139" s="23">
        <f>SUMIF('87-88'!$C$33:$C$573,A139,'87-88'!$H$33:$H$573)</f>
        <v>0</v>
      </c>
      <c r="H139" s="24">
        <f t="shared" si="3"/>
        <v>1</v>
      </c>
      <c r="J139" s="20" t="s">
        <v>321</v>
      </c>
      <c r="K139" s="19">
        <f>COUNTIF('87-88'!$I$1:$X$813,J139)</f>
        <v>10</v>
      </c>
      <c r="N139"/>
    </row>
    <row r="140" spans="1:14" x14ac:dyDescent="0.3">
      <c r="A140" s="53" t="s">
        <v>129</v>
      </c>
      <c r="B140" s="54">
        <f t="shared" ref="B140:G140" si="4">SUM(B29:B139)</f>
        <v>475</v>
      </c>
      <c r="C140" s="54">
        <f t="shared" si="4"/>
        <v>210</v>
      </c>
      <c r="D140" s="54">
        <f t="shared" si="4"/>
        <v>78</v>
      </c>
      <c r="E140" s="54">
        <f t="shared" si="4"/>
        <v>187</v>
      </c>
      <c r="F140" s="54">
        <f t="shared" ca="1" si="4"/>
        <v>1156</v>
      </c>
      <c r="G140" s="54">
        <f t="shared" si="4"/>
        <v>1012</v>
      </c>
      <c r="H140" s="55">
        <f>C140/B140</f>
        <v>0.44210526315789472</v>
      </c>
      <c r="J140" s="18" t="s">
        <v>237</v>
      </c>
      <c r="K140" s="19">
        <f>COUNTIF('87-88'!$I$1:$X$813,J140)</f>
        <v>26</v>
      </c>
      <c r="N140"/>
    </row>
    <row r="141" spans="1:14" x14ac:dyDescent="0.3">
      <c r="J141" s="20" t="s">
        <v>409</v>
      </c>
      <c r="K141" s="19">
        <f>COUNTIF('87-88'!$I$1:$X$813,J141)</f>
        <v>1</v>
      </c>
      <c r="N141"/>
    </row>
    <row r="142" spans="1:14" x14ac:dyDescent="0.3">
      <c r="J142" s="20" t="s">
        <v>249</v>
      </c>
      <c r="K142" s="19">
        <f>COUNTIF('87-88'!$I$1:$X$813,J142)</f>
        <v>2</v>
      </c>
      <c r="N142"/>
    </row>
    <row r="143" spans="1:14" x14ac:dyDescent="0.3">
      <c r="J143" s="20" t="s">
        <v>288</v>
      </c>
      <c r="K143" s="19">
        <f>COUNTIF('87-88'!$I$1:$X$813,J143)</f>
        <v>1</v>
      </c>
      <c r="N143"/>
    </row>
    <row r="144" spans="1:14" x14ac:dyDescent="0.3">
      <c r="J144" s="20" t="s">
        <v>424</v>
      </c>
      <c r="K144" s="19">
        <f>COUNTIF('87-88'!$I$1:$X$813,J144)</f>
        <v>1</v>
      </c>
      <c r="N144"/>
    </row>
    <row r="145" spans="10:14" x14ac:dyDescent="0.3">
      <c r="J145" s="20" t="s">
        <v>296</v>
      </c>
      <c r="K145" s="19">
        <f>COUNTIF('87-88'!$I$1:$X$813,J145)</f>
        <v>6</v>
      </c>
      <c r="N145"/>
    </row>
    <row r="146" spans="10:14" x14ac:dyDescent="0.3">
      <c r="J146" s="20" t="s">
        <v>411</v>
      </c>
      <c r="K146" s="19">
        <f>COUNTIF('87-88'!$I$1:$X$813,J146)</f>
        <v>5</v>
      </c>
      <c r="N146"/>
    </row>
    <row r="147" spans="10:14" x14ac:dyDescent="0.3">
      <c r="J147" s="20" t="s">
        <v>318</v>
      </c>
      <c r="K147" s="19">
        <f>COUNTIF('87-88'!$I$1:$X$813,J147)</f>
        <v>10</v>
      </c>
      <c r="N147"/>
    </row>
    <row r="148" spans="10:14" x14ac:dyDescent="0.3">
      <c r="J148" s="20" t="s">
        <v>339</v>
      </c>
      <c r="K148" s="19">
        <f>COUNTIF('87-88'!$I$1:$X$813,J148)</f>
        <v>1</v>
      </c>
      <c r="N148"/>
    </row>
    <row r="149" spans="10:14" x14ac:dyDescent="0.3">
      <c r="J149" s="20" t="s">
        <v>259</v>
      </c>
      <c r="K149" s="19">
        <f>COUNTIF('87-88'!$I$1:$X$813,J149)</f>
        <v>14</v>
      </c>
      <c r="N149"/>
    </row>
    <row r="150" spans="10:14" x14ac:dyDescent="0.3">
      <c r="J150" s="20" t="s">
        <v>258</v>
      </c>
      <c r="K150" s="19">
        <f>COUNTIF('87-88'!$I$1:$X$813,J150)</f>
        <v>2</v>
      </c>
      <c r="N150"/>
    </row>
    <row r="151" spans="10:14" x14ac:dyDescent="0.3">
      <c r="J151" s="20" t="s">
        <v>328</v>
      </c>
      <c r="K151" s="19">
        <f>COUNTIF('87-88'!$I$1:$X$813,J151)</f>
        <v>1</v>
      </c>
      <c r="N151"/>
    </row>
    <row r="152" spans="10:14" x14ac:dyDescent="0.3">
      <c r="J152" s="20" t="s">
        <v>247</v>
      </c>
      <c r="K152" s="19">
        <f>COUNTIF('87-88'!$I$1:$X$813,J152)</f>
        <v>4</v>
      </c>
      <c r="N152"/>
    </row>
    <row r="153" spans="10:14" x14ac:dyDescent="0.3">
      <c r="J153" s="20" t="s">
        <v>354</v>
      </c>
      <c r="K153" s="19">
        <f>COUNTIF('87-88'!$I$1:$X$813,J153)</f>
        <v>1</v>
      </c>
      <c r="N153"/>
    </row>
    <row r="154" spans="10:14" x14ac:dyDescent="0.3">
      <c r="J154" s="18" t="s">
        <v>227</v>
      </c>
      <c r="K154" s="19">
        <f>COUNTIF('87-88'!$I$1:$X$813,J154)</f>
        <v>14</v>
      </c>
      <c r="N154"/>
    </row>
    <row r="155" spans="10:14" x14ac:dyDescent="0.3">
      <c r="J155" s="20" t="s">
        <v>252</v>
      </c>
      <c r="K155" s="19">
        <f>COUNTIF('87-88'!$I$1:$X$813,J155)</f>
        <v>9</v>
      </c>
      <c r="N155"/>
    </row>
    <row r="156" spans="10:14" x14ac:dyDescent="0.3">
      <c r="J156" s="20" t="s">
        <v>272</v>
      </c>
      <c r="K156" s="19">
        <f>COUNTIF('87-88'!$I$1:$X$813,J156)</f>
        <v>1</v>
      </c>
      <c r="N156"/>
    </row>
    <row r="157" spans="10:14" x14ac:dyDescent="0.3">
      <c r="J157" s="20" t="s">
        <v>254</v>
      </c>
      <c r="K157" s="19">
        <f>COUNTIF('87-88'!$I$1:$X$813,J157)</f>
        <v>9</v>
      </c>
      <c r="N157"/>
    </row>
    <row r="158" spans="10:14" x14ac:dyDescent="0.3">
      <c r="J158" s="18" t="s">
        <v>222</v>
      </c>
      <c r="K158" s="19">
        <f>COUNTIF('87-88'!$I$1:$X$813,J158)</f>
        <v>4</v>
      </c>
      <c r="N158"/>
    </row>
    <row r="159" spans="10:14" x14ac:dyDescent="0.3">
      <c r="J159" s="20" t="s">
        <v>287</v>
      </c>
      <c r="K159" s="19">
        <f>COUNTIF('87-88'!$I$1:$X$813,J159)</f>
        <v>19</v>
      </c>
      <c r="N159"/>
    </row>
    <row r="160" spans="10:14" x14ac:dyDescent="0.3">
      <c r="J160" s="20" t="s">
        <v>278</v>
      </c>
      <c r="K160" s="19">
        <f>COUNTIF('87-88'!$I$1:$X$813,J160)</f>
        <v>2</v>
      </c>
      <c r="N160"/>
    </row>
    <row r="161" spans="10:14" x14ac:dyDescent="0.3">
      <c r="J161" s="18" t="s">
        <v>229</v>
      </c>
      <c r="K161" s="19">
        <f>COUNTIF('87-88'!$I$1:$X$813,J161)</f>
        <v>15</v>
      </c>
      <c r="N161"/>
    </row>
    <row r="162" spans="10:14" x14ac:dyDescent="0.3">
      <c r="J162" s="18" t="s">
        <v>217</v>
      </c>
      <c r="K162" s="19">
        <f>COUNTIF('87-88'!$I$1:$X$813,J162)</f>
        <v>7</v>
      </c>
      <c r="N162"/>
    </row>
    <row r="163" spans="10:14" x14ac:dyDescent="0.3">
      <c r="J163" s="20" t="s">
        <v>367</v>
      </c>
      <c r="K163" s="19">
        <f>COUNTIF('87-88'!$I$1:$X$813,J163)</f>
        <v>8</v>
      </c>
      <c r="N163"/>
    </row>
    <row r="164" spans="10:14" x14ac:dyDescent="0.3">
      <c r="J164" s="20" t="s">
        <v>368</v>
      </c>
      <c r="K164" s="19">
        <f>COUNTIF('87-88'!$I$1:$X$813,J164)</f>
        <v>1</v>
      </c>
      <c r="N164"/>
    </row>
    <row r="165" spans="10:14" x14ac:dyDescent="0.3">
      <c r="J165" s="18" t="s">
        <v>241</v>
      </c>
      <c r="K165" s="19">
        <f>COUNTIF('87-88'!$I$1:$X$813,J165)</f>
        <v>3</v>
      </c>
      <c r="N165"/>
    </row>
    <row r="166" spans="10:14" x14ac:dyDescent="0.3">
      <c r="J166" s="18" t="s">
        <v>231</v>
      </c>
      <c r="K166" s="19">
        <f>COUNTIF('87-88'!$I$1:$X$813,J166)</f>
        <v>7</v>
      </c>
      <c r="N166"/>
    </row>
    <row r="167" spans="10:14" x14ac:dyDescent="0.3">
      <c r="J167" s="18" t="s">
        <v>236</v>
      </c>
      <c r="K167" s="19">
        <f>COUNTIF('87-88'!$I$1:$X$813,J167)</f>
        <v>1</v>
      </c>
      <c r="N167"/>
    </row>
    <row r="168" spans="10:14" x14ac:dyDescent="0.3">
      <c r="J168" s="18" t="s">
        <v>220</v>
      </c>
      <c r="K168" s="19">
        <f>COUNTIF('87-88'!$I$1:$X$813,J168)</f>
        <v>12</v>
      </c>
      <c r="N168"/>
    </row>
    <row r="169" spans="10:14" x14ac:dyDescent="0.3">
      <c r="J169" s="20" t="s">
        <v>214</v>
      </c>
      <c r="K169" s="19">
        <f>COUNTIF('87-88'!$I$1:$X$813,J169)</f>
        <v>8</v>
      </c>
      <c r="N169"/>
    </row>
    <row r="170" spans="10:14" x14ac:dyDescent="0.3">
      <c r="J170" s="18" t="s">
        <v>276</v>
      </c>
      <c r="K170" s="19">
        <f>COUNTIF('87-88'!$I$1:$X$813,J170)</f>
        <v>1</v>
      </c>
      <c r="N170"/>
    </row>
    <row r="171" spans="10:14" x14ac:dyDescent="0.3">
      <c r="J171" s="20" t="s">
        <v>228</v>
      </c>
      <c r="K171" s="19">
        <f>COUNTIF('87-88'!$I$1:$X$813,J171)</f>
        <v>10</v>
      </c>
      <c r="N171"/>
    </row>
    <row r="172" spans="10:14" x14ac:dyDescent="0.3">
      <c r="J172" s="20" t="s">
        <v>353</v>
      </c>
      <c r="K172" s="19">
        <f>COUNTIF('87-88'!$I$1:$X$813,J172)</f>
        <v>1</v>
      </c>
      <c r="N172"/>
    </row>
    <row r="173" spans="10:14" x14ac:dyDescent="0.3">
      <c r="J173" s="20" t="s">
        <v>256</v>
      </c>
      <c r="K173" s="19">
        <f>COUNTIF('87-88'!$I$1:$X$813,J173)</f>
        <v>9</v>
      </c>
      <c r="N173"/>
    </row>
    <row r="174" spans="10:14" x14ac:dyDescent="0.3">
      <c r="J174" s="20" t="s">
        <v>286</v>
      </c>
      <c r="K174" s="19">
        <f>COUNTIF('87-88'!$I$1:$X$813,J174)</f>
        <v>1</v>
      </c>
      <c r="N174"/>
    </row>
    <row r="175" spans="10:14" x14ac:dyDescent="0.3">
      <c r="J175" s="20" t="s">
        <v>398</v>
      </c>
      <c r="K175" s="19">
        <f>COUNTIF('87-88'!$I$1:$X$813,J175)</f>
        <v>12</v>
      </c>
      <c r="N175"/>
    </row>
    <row r="176" spans="10:14" x14ac:dyDescent="0.3">
      <c r="J176" s="20" t="s">
        <v>323</v>
      </c>
      <c r="K176" s="19">
        <f>COUNTIF('87-88'!$I$1:$X$813,J176)</f>
        <v>2</v>
      </c>
      <c r="N176"/>
    </row>
    <row r="177" spans="10:14" x14ac:dyDescent="0.3">
      <c r="J177" s="20" t="s">
        <v>255</v>
      </c>
      <c r="K177" s="19">
        <f>COUNTIF('87-88'!$I$1:$X$813,J177)</f>
        <v>2</v>
      </c>
      <c r="N177"/>
    </row>
    <row r="178" spans="10:14" x14ac:dyDescent="0.3">
      <c r="J178" s="20" t="s">
        <v>374</v>
      </c>
      <c r="K178" s="19">
        <f>COUNTIF('87-88'!$I$1:$X$813,J178)</f>
        <v>1</v>
      </c>
      <c r="N178"/>
    </row>
    <row r="179" spans="10:14" x14ac:dyDescent="0.3">
      <c r="J179" s="20" t="s">
        <v>429</v>
      </c>
      <c r="K179" s="19">
        <f>COUNTIF('87-88'!$I$1:$X$813,J179)</f>
        <v>1</v>
      </c>
      <c r="N179"/>
    </row>
    <row r="180" spans="10:14" x14ac:dyDescent="0.3">
      <c r="J180" s="20" t="s">
        <v>416</v>
      </c>
      <c r="K180" s="19">
        <f>COUNTIF('87-88'!$I$1:$X$813,J180)</f>
        <v>8</v>
      </c>
      <c r="N180"/>
    </row>
    <row r="181" spans="10:14" x14ac:dyDescent="0.3">
      <c r="J181" s="20" t="s">
        <v>380</v>
      </c>
      <c r="K181" s="19">
        <f>COUNTIF('87-88'!$I$1:$X$813,J181)</f>
        <v>7</v>
      </c>
      <c r="N181"/>
    </row>
    <row r="182" spans="10:14" x14ac:dyDescent="0.3">
      <c r="J182" s="20" t="s">
        <v>384</v>
      </c>
      <c r="K182" s="19">
        <f>COUNTIF('87-88'!$I$1:$X$813,J182)</f>
        <v>1</v>
      </c>
      <c r="N182"/>
    </row>
    <row r="183" spans="10:14" x14ac:dyDescent="0.3">
      <c r="J183" s="20" t="s">
        <v>397</v>
      </c>
      <c r="K183" s="19">
        <f>COUNTIF('87-88'!$I$1:$X$813,J183)</f>
        <v>8</v>
      </c>
      <c r="N183"/>
    </row>
    <row r="184" spans="10:14" x14ac:dyDescent="0.3">
      <c r="J184" s="20" t="s">
        <v>337</v>
      </c>
      <c r="K184" s="19">
        <f>COUNTIF('87-88'!$I$1:$X$813,J184)</f>
        <v>3</v>
      </c>
      <c r="N184"/>
    </row>
    <row r="185" spans="10:14" x14ac:dyDescent="0.3">
      <c r="J185" s="20" t="s">
        <v>263</v>
      </c>
      <c r="K185" s="19">
        <f>COUNTIF('87-88'!$I$1:$X$813,J185)</f>
        <v>2</v>
      </c>
      <c r="N185"/>
    </row>
    <row r="186" spans="10:14" x14ac:dyDescent="0.3">
      <c r="J186" s="20" t="s">
        <v>375</v>
      </c>
      <c r="K186" s="19">
        <f>COUNTIF('87-88'!$I$1:$X$813,J186)</f>
        <v>1</v>
      </c>
      <c r="N186"/>
    </row>
    <row r="187" spans="10:14" x14ac:dyDescent="0.3">
      <c r="J187" s="20" t="s">
        <v>260</v>
      </c>
      <c r="K187" s="19">
        <f>COUNTIF('87-88'!$I$1:$X$813,J187)</f>
        <v>5</v>
      </c>
      <c r="N187"/>
    </row>
    <row r="188" spans="10:14" x14ac:dyDescent="0.3">
      <c r="J188" s="20" t="s">
        <v>352</v>
      </c>
      <c r="K188" s="19">
        <f>COUNTIF('87-88'!$I$1:$X$813,J188)</f>
        <v>1</v>
      </c>
      <c r="N188"/>
    </row>
    <row r="189" spans="10:14" x14ac:dyDescent="0.3">
      <c r="J189" s="20" t="s">
        <v>377</v>
      </c>
      <c r="K189" s="19">
        <f>COUNTIF('87-88'!$I$1:$X$813,J189)</f>
        <v>1</v>
      </c>
      <c r="N189"/>
    </row>
    <row r="190" spans="10:14" x14ac:dyDescent="0.3">
      <c r="J190" s="20" t="s">
        <v>364</v>
      </c>
      <c r="K190" s="19">
        <f>COUNTIF('87-88'!$I$1:$X$813,J190)</f>
        <v>5</v>
      </c>
      <c r="N190"/>
    </row>
    <row r="191" spans="10:14" x14ac:dyDescent="0.3">
      <c r="J191" s="20" t="s">
        <v>298</v>
      </c>
      <c r="K191" s="19">
        <f>COUNTIF('87-88'!$I$1:$X$813,J191)</f>
        <v>2</v>
      </c>
      <c r="N191"/>
    </row>
    <row r="192" spans="10:14" x14ac:dyDescent="0.3">
      <c r="J192" s="20" t="s">
        <v>305</v>
      </c>
      <c r="K192" s="19">
        <f>COUNTIF('87-88'!$I$1:$X$813,J192)</f>
        <v>23</v>
      </c>
      <c r="N192"/>
    </row>
    <row r="193" spans="10:14" x14ac:dyDescent="0.3">
      <c r="J193" s="20" t="s">
        <v>393</v>
      </c>
      <c r="K193" s="19">
        <f>COUNTIF('87-88'!$I$1:$X$813,J193)</f>
        <v>1</v>
      </c>
      <c r="N193"/>
    </row>
    <row r="194" spans="10:14" x14ac:dyDescent="0.3">
      <c r="J194" s="20" t="s">
        <v>385</v>
      </c>
      <c r="K194" s="19">
        <f>COUNTIF('87-88'!$I$1:$X$813,J194)</f>
        <v>1</v>
      </c>
      <c r="N194"/>
    </row>
    <row r="195" spans="10:14" x14ac:dyDescent="0.3">
      <c r="J195" s="20" t="s">
        <v>283</v>
      </c>
      <c r="K195" s="19">
        <f>COUNTIF('87-88'!$I$1:$X$813,J195)</f>
        <v>3</v>
      </c>
      <c r="N195"/>
    </row>
    <row r="196" spans="10:14" x14ac:dyDescent="0.3">
      <c r="J196" s="18" t="s">
        <v>299</v>
      </c>
      <c r="K196" s="19">
        <f>COUNTIF('87-88'!$I$1:$X$813,J196)</f>
        <v>6</v>
      </c>
      <c r="N196"/>
    </row>
    <row r="197" spans="10:14" x14ac:dyDescent="0.3">
      <c r="J197" s="20" t="s">
        <v>246</v>
      </c>
      <c r="K197" s="19">
        <f>COUNTIF('87-88'!$I$1:$X$813,J197)</f>
        <v>18</v>
      </c>
      <c r="N197"/>
    </row>
    <row r="198" spans="10:14" x14ac:dyDescent="0.3">
      <c r="J198" s="20" t="s">
        <v>345</v>
      </c>
      <c r="K198" s="19">
        <f>COUNTIF('87-88'!$I$1:$X$813,J198)</f>
        <v>2</v>
      </c>
      <c r="N198"/>
    </row>
    <row r="199" spans="10:14" x14ac:dyDescent="0.3">
      <c r="J199" s="20" t="s">
        <v>333</v>
      </c>
      <c r="K199" s="19">
        <f>COUNTIF('87-88'!$I$1:$X$813,J199)</f>
        <v>3</v>
      </c>
      <c r="N199"/>
    </row>
    <row r="200" spans="10:14" x14ac:dyDescent="0.3">
      <c r="J200" s="20" t="s">
        <v>304</v>
      </c>
      <c r="K200" s="19">
        <f>COUNTIF('87-88'!$I$1:$X$813,J200)</f>
        <v>3</v>
      </c>
      <c r="N200"/>
    </row>
    <row r="201" spans="10:14" x14ac:dyDescent="0.3">
      <c r="J201" s="20" t="s">
        <v>378</v>
      </c>
      <c r="K201" s="19">
        <f>COUNTIF('87-88'!$I$1:$X$813,J201)</f>
        <v>2</v>
      </c>
      <c r="N201"/>
    </row>
    <row r="202" spans="10:14" x14ac:dyDescent="0.3">
      <c r="J202" s="20" t="s">
        <v>316</v>
      </c>
      <c r="K202" s="19">
        <f>COUNTIF('87-88'!$I$1:$X$813,J202)</f>
        <v>2</v>
      </c>
      <c r="N202"/>
    </row>
    <row r="203" spans="10:14" x14ac:dyDescent="0.3">
      <c r="J203" s="20" t="s">
        <v>291</v>
      </c>
      <c r="K203" s="19">
        <f>COUNTIF('87-88'!$I$1:$X$813,J203)</f>
        <v>9</v>
      </c>
      <c r="N203"/>
    </row>
    <row r="204" spans="10:14" x14ac:dyDescent="0.3">
      <c r="J204" s="20" t="s">
        <v>257</v>
      </c>
      <c r="K204" s="19">
        <f>COUNTIF('87-88'!$I$1:$X$813,J204)</f>
        <v>6</v>
      </c>
      <c r="N204"/>
    </row>
    <row r="205" spans="10:14" x14ac:dyDescent="0.3">
      <c r="J205" s="20" t="s">
        <v>426</v>
      </c>
      <c r="K205" s="19">
        <f>COUNTIF('87-88'!$I$1:$X$813,J205)</f>
        <v>1</v>
      </c>
    </row>
    <row r="206" spans="10:14" x14ac:dyDescent="0.3">
      <c r="J206" s="20" t="s">
        <v>349</v>
      </c>
      <c r="K206" s="19">
        <f>COUNTIF('87-88'!$I$1:$X$813,J206)</f>
        <v>4</v>
      </c>
    </row>
    <row r="207" spans="10:14" x14ac:dyDescent="0.3">
      <c r="J207" s="20" t="s">
        <v>273</v>
      </c>
      <c r="K207" s="19">
        <f>COUNTIF('87-88'!$I$1:$X$813,J207)</f>
        <v>1</v>
      </c>
    </row>
    <row r="208" spans="10:14" x14ac:dyDescent="0.3">
      <c r="J208" s="20" t="s">
        <v>417</v>
      </c>
      <c r="K208" s="19">
        <f>COUNTIF('87-88'!$I$1:$X$813,J208)</f>
        <v>1</v>
      </c>
    </row>
    <row r="209" spans="10:11" x14ac:dyDescent="0.3">
      <c r="J209" s="20" t="s">
        <v>346</v>
      </c>
      <c r="K209" s="19">
        <f>COUNTIF('87-88'!$I$1:$X$813,J209)</f>
        <v>1</v>
      </c>
    </row>
    <row r="210" spans="10:11" x14ac:dyDescent="0.3">
      <c r="J210" s="18" t="s">
        <v>401</v>
      </c>
      <c r="K210" s="19">
        <f>COUNTIF('87-88'!$I$1:$X$813,J210)</f>
        <v>4</v>
      </c>
    </row>
    <row r="211" spans="10:11" x14ac:dyDescent="0.3">
      <c r="J211" s="20" t="s">
        <v>225</v>
      </c>
      <c r="K211" s="19">
        <f>COUNTIF('87-88'!$I$1:$X$813,J211)</f>
        <v>2</v>
      </c>
    </row>
    <row r="212" spans="10:11" x14ac:dyDescent="0.3">
      <c r="J212" s="20" t="s">
        <v>313</v>
      </c>
      <c r="K212" s="19">
        <f>COUNTIF('87-88'!$I$1:$X$813,J212)</f>
        <v>2</v>
      </c>
    </row>
    <row r="213" spans="10:11" x14ac:dyDescent="0.3">
      <c r="J213" s="20" t="s">
        <v>265</v>
      </c>
      <c r="K213" s="19">
        <f>COUNTIF('87-88'!$I$1:$X$813,J213)</f>
        <v>1</v>
      </c>
    </row>
    <row r="214" spans="10:11" x14ac:dyDescent="0.3">
      <c r="J214" s="20" t="s">
        <v>404</v>
      </c>
      <c r="K214" s="19">
        <f>COUNTIF('87-88'!$I$1:$X$813,J214)</f>
        <v>2</v>
      </c>
    </row>
    <row r="215" spans="10:11" x14ac:dyDescent="0.3">
      <c r="J215" s="20" t="s">
        <v>319</v>
      </c>
      <c r="K215" s="19">
        <f>COUNTIF('87-88'!$I$1:$X$813,J215)</f>
        <v>3</v>
      </c>
    </row>
    <row r="216" spans="10:11" x14ac:dyDescent="0.3">
      <c r="J216" s="20" t="s">
        <v>355</v>
      </c>
      <c r="K216" s="19">
        <f>COUNTIF('87-88'!$I$1:$X$813,J216)</f>
        <v>3</v>
      </c>
    </row>
    <row r="217" spans="10:11" x14ac:dyDescent="0.3">
      <c r="J217" s="20" t="s">
        <v>423</v>
      </c>
      <c r="K217" s="19">
        <f>COUNTIF('87-88'!$I$1:$X$813,J217)</f>
        <v>1</v>
      </c>
    </row>
    <row r="218" spans="10:11" x14ac:dyDescent="0.3">
      <c r="J218" s="20" t="s">
        <v>275</v>
      </c>
      <c r="K218" s="19">
        <f>COUNTIF('87-88'!$I$1:$X$813,J218)</f>
        <v>15</v>
      </c>
    </row>
    <row r="219" spans="10:11" x14ac:dyDescent="0.3">
      <c r="J219" s="18" t="s">
        <v>234</v>
      </c>
      <c r="K219" s="19">
        <f>COUNTIF('87-88'!$I$1:$X$813,J219)</f>
        <v>21</v>
      </c>
    </row>
    <row r="220" spans="10:11" x14ac:dyDescent="0.3">
      <c r="J220" s="53" t="s">
        <v>129</v>
      </c>
      <c r="K220" s="54">
        <f>SUM(K4:K219)</f>
        <v>1156</v>
      </c>
    </row>
  </sheetData>
  <phoneticPr fontId="11" type="noConversion"/>
  <dataValidations count="1">
    <dataValidation allowBlank="1" showInputMessage="1" sqref="A59 A128 A29:A31 A95:A126 A33:A57" xr:uid="{E540665B-6967-49A0-9853-927E406A9F16}"/>
  </dataValidations>
  <pageMargins left="0.7" right="0.7" top="0.75" bottom="0.75" header="0.3" footer="0.3"/>
  <pageSetup paperSize="9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C704-484C-4633-96BE-5C59F1C855F9}">
  <sheetPr codeName="Sheet2"/>
  <dimension ref="A1:Q139"/>
  <sheetViews>
    <sheetView topLeftCell="A26" workbookViewId="0">
      <selection activeCell="A5" sqref="A5:H5"/>
    </sheetView>
  </sheetViews>
  <sheetFormatPr defaultRowHeight="14.4" x14ac:dyDescent="0.3"/>
  <cols>
    <col min="1" max="1" width="34.33203125" style="2" customWidth="1"/>
    <col min="2" max="8" width="8.88671875" style="14"/>
    <col min="10" max="10" width="33.6640625" customWidth="1"/>
    <col min="11" max="17" width="8.88671875" style="4"/>
  </cols>
  <sheetData>
    <row r="1" spans="1:17" x14ac:dyDescent="0.3">
      <c r="A1" s="71" t="s">
        <v>207</v>
      </c>
      <c r="B1" s="71"/>
      <c r="C1" s="71"/>
      <c r="D1" s="71"/>
      <c r="E1" s="71"/>
      <c r="F1" s="71"/>
      <c r="G1" s="71"/>
      <c r="H1" s="71"/>
    </row>
    <row r="2" spans="1:17" x14ac:dyDescent="0.3">
      <c r="A2" s="60" t="s">
        <v>433</v>
      </c>
      <c r="B2" s="72" t="s">
        <v>440</v>
      </c>
      <c r="C2" s="72"/>
      <c r="D2" s="72"/>
      <c r="E2" s="72"/>
      <c r="F2" s="72"/>
      <c r="G2" s="72"/>
      <c r="H2" s="72"/>
    </row>
    <row r="3" spans="1:17" ht="14.4" customHeight="1" x14ac:dyDescent="0.3">
      <c r="A3" s="61" t="s">
        <v>434</v>
      </c>
      <c r="B3" s="72" t="s">
        <v>441</v>
      </c>
      <c r="C3" s="72"/>
      <c r="D3" s="72"/>
      <c r="E3" s="72"/>
      <c r="F3" s="72"/>
      <c r="G3" s="72"/>
      <c r="H3" s="72"/>
    </row>
    <row r="4" spans="1:17" ht="14.4" customHeight="1" x14ac:dyDescent="0.3">
      <c r="A4" s="56" t="s">
        <v>435</v>
      </c>
      <c r="B4" s="73" t="s">
        <v>443</v>
      </c>
      <c r="C4" s="73"/>
      <c r="D4" s="73"/>
      <c r="E4" s="73"/>
      <c r="F4" s="73"/>
      <c r="G4" s="73"/>
      <c r="H4" s="73"/>
    </row>
    <row r="5" spans="1:17" ht="14.4" customHeight="1" x14ac:dyDescent="0.3">
      <c r="A5" s="61" t="s">
        <v>437</v>
      </c>
      <c r="B5" s="72" t="s">
        <v>442</v>
      </c>
      <c r="C5" s="72" t="s">
        <v>438</v>
      </c>
      <c r="D5" s="72"/>
      <c r="E5" s="72"/>
      <c r="F5" s="72"/>
      <c r="G5" s="72"/>
      <c r="H5" s="72"/>
    </row>
    <row r="6" spans="1:17" ht="14.4" customHeight="1" x14ac:dyDescent="0.3">
      <c r="A6" s="56" t="s">
        <v>439</v>
      </c>
      <c r="B6" s="73" t="s">
        <v>444</v>
      </c>
      <c r="C6" s="73" t="s">
        <v>436</v>
      </c>
      <c r="D6" s="73"/>
      <c r="E6" s="73"/>
      <c r="F6" s="73"/>
      <c r="G6" s="73"/>
      <c r="H6" s="73"/>
    </row>
    <row r="7" spans="1:17" x14ac:dyDescent="0.3">
      <c r="B7" s="25"/>
      <c r="C7" s="25"/>
      <c r="D7" s="25"/>
      <c r="E7" s="25"/>
      <c r="F7" s="25"/>
      <c r="G7" s="25"/>
      <c r="H7" s="25"/>
    </row>
    <row r="8" spans="1:17" x14ac:dyDescent="0.3">
      <c r="A8" s="71" t="s">
        <v>208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17" x14ac:dyDescent="0.3">
      <c r="A9" s="3"/>
    </row>
    <row r="10" spans="1:17" x14ac:dyDescent="0.3">
      <c r="A10" s="5" t="s">
        <v>146</v>
      </c>
      <c r="B10" s="26"/>
      <c r="C10" s="26"/>
      <c r="D10" s="26"/>
      <c r="J10" s="5" t="s">
        <v>130</v>
      </c>
    </row>
    <row r="11" spans="1:17" x14ac:dyDescent="0.3">
      <c r="A11" s="5" t="s">
        <v>131</v>
      </c>
      <c r="B11" s="27" t="s">
        <v>132</v>
      </c>
      <c r="C11" s="27" t="s">
        <v>120</v>
      </c>
      <c r="D11" s="27" t="s">
        <v>121</v>
      </c>
      <c r="E11" s="27" t="s">
        <v>122</v>
      </c>
      <c r="F11" s="27" t="s">
        <v>123</v>
      </c>
      <c r="G11" s="27" t="s">
        <v>133</v>
      </c>
      <c r="H11" s="27" t="s">
        <v>134</v>
      </c>
      <c r="J11" s="5" t="s">
        <v>131</v>
      </c>
      <c r="K11" s="27" t="s">
        <v>132</v>
      </c>
      <c r="L11" s="27" t="s">
        <v>120</v>
      </c>
      <c r="M11" s="27" t="s">
        <v>121</v>
      </c>
      <c r="N11" s="27" t="s">
        <v>122</v>
      </c>
      <c r="O11" s="27" t="s">
        <v>123</v>
      </c>
      <c r="P11" s="27" t="s">
        <v>133</v>
      </c>
      <c r="Q11" s="27" t="s">
        <v>134</v>
      </c>
    </row>
    <row r="12" spans="1:17" x14ac:dyDescent="0.3">
      <c r="A12" s="2" t="s">
        <v>77</v>
      </c>
      <c r="B12" s="14">
        <v>22</v>
      </c>
      <c r="C12" s="14">
        <f>B12-D12-E12</f>
        <v>16</v>
      </c>
      <c r="D12" s="14">
        <v>4</v>
      </c>
      <c r="E12" s="14">
        <v>2</v>
      </c>
      <c r="F12" s="14">
        <v>48</v>
      </c>
      <c r="G12" s="14">
        <v>17</v>
      </c>
      <c r="H12" s="14">
        <f>C12*2+D12</f>
        <v>36</v>
      </c>
      <c r="J12" s="13" t="s">
        <v>52</v>
      </c>
      <c r="K12" s="11">
        <v>18</v>
      </c>
      <c r="L12" s="33">
        <f t="shared" ref="L12:L33" si="0">K12-M12-N12</f>
        <v>15</v>
      </c>
      <c r="M12" s="11">
        <v>1</v>
      </c>
      <c r="N12" s="11">
        <v>2</v>
      </c>
      <c r="O12" s="11">
        <v>70</v>
      </c>
      <c r="P12" s="11">
        <v>21</v>
      </c>
      <c r="Q12" s="33">
        <f t="shared" ref="Q12:Q21" si="1">L12*2+M12</f>
        <v>31</v>
      </c>
    </row>
    <row r="13" spans="1:17" x14ac:dyDescent="0.3">
      <c r="A13" s="32" t="s">
        <v>55</v>
      </c>
      <c r="B13" s="33">
        <v>22</v>
      </c>
      <c r="C13" s="33">
        <f t="shared" ref="C13:C23" si="2">B13-D13-E13</f>
        <v>12</v>
      </c>
      <c r="D13" s="33">
        <v>1</v>
      </c>
      <c r="E13" s="33">
        <v>9</v>
      </c>
      <c r="F13" s="33">
        <v>39</v>
      </c>
      <c r="G13" s="33">
        <v>26</v>
      </c>
      <c r="H13" s="33">
        <f t="shared" ref="H13:H23" si="3">C13*2+D13</f>
        <v>25</v>
      </c>
      <c r="J13" s="13" t="s">
        <v>12</v>
      </c>
      <c r="K13" s="11">
        <v>18</v>
      </c>
      <c r="L13" s="33">
        <f t="shared" si="0"/>
        <v>11</v>
      </c>
      <c r="M13" s="11">
        <v>4</v>
      </c>
      <c r="N13" s="11">
        <v>3</v>
      </c>
      <c r="O13" s="11">
        <v>49</v>
      </c>
      <c r="P13" s="11">
        <v>28</v>
      </c>
      <c r="Q13" s="33">
        <f t="shared" si="1"/>
        <v>26</v>
      </c>
    </row>
    <row r="14" spans="1:17" x14ac:dyDescent="0.3">
      <c r="A14" s="57" t="s">
        <v>135</v>
      </c>
      <c r="B14" s="58">
        <v>22</v>
      </c>
      <c r="C14" s="58">
        <f t="shared" si="2"/>
        <v>10</v>
      </c>
      <c r="D14" s="58">
        <v>5</v>
      </c>
      <c r="E14" s="58">
        <v>7</v>
      </c>
      <c r="F14" s="58">
        <v>38</v>
      </c>
      <c r="G14" s="58">
        <v>32</v>
      </c>
      <c r="H14" s="59">
        <f t="shared" si="3"/>
        <v>25</v>
      </c>
      <c r="J14" s="13" t="s">
        <v>160</v>
      </c>
      <c r="K14" s="11">
        <v>18</v>
      </c>
      <c r="L14" s="33">
        <f t="shared" si="0"/>
        <v>11</v>
      </c>
      <c r="M14" s="11">
        <v>1</v>
      </c>
      <c r="N14" s="11">
        <v>6</v>
      </c>
      <c r="O14" s="11">
        <v>44</v>
      </c>
      <c r="P14" s="11">
        <v>44</v>
      </c>
      <c r="Q14" s="33">
        <f t="shared" si="1"/>
        <v>23</v>
      </c>
    </row>
    <row r="15" spans="1:17" x14ac:dyDescent="0.3">
      <c r="A15" s="2" t="s">
        <v>37</v>
      </c>
      <c r="B15" s="14">
        <v>22</v>
      </c>
      <c r="C15" s="14">
        <f t="shared" si="2"/>
        <v>10</v>
      </c>
      <c r="D15" s="14">
        <v>4</v>
      </c>
      <c r="E15" s="14">
        <v>8</v>
      </c>
      <c r="F15" s="14">
        <v>40</v>
      </c>
      <c r="G15" s="14">
        <v>30</v>
      </c>
      <c r="H15" s="14">
        <f t="shared" si="3"/>
        <v>24</v>
      </c>
      <c r="J15" s="13" t="s">
        <v>1</v>
      </c>
      <c r="K15" s="11">
        <v>18</v>
      </c>
      <c r="L15" s="33">
        <f t="shared" si="0"/>
        <v>8</v>
      </c>
      <c r="M15" s="11">
        <v>3</v>
      </c>
      <c r="N15" s="11">
        <v>7</v>
      </c>
      <c r="O15" s="11">
        <v>53</v>
      </c>
      <c r="P15" s="11">
        <v>40</v>
      </c>
      <c r="Q15" s="33">
        <f t="shared" si="1"/>
        <v>19</v>
      </c>
    </row>
    <row r="16" spans="1:17" x14ac:dyDescent="0.3">
      <c r="A16" s="2" t="s">
        <v>30</v>
      </c>
      <c r="B16" s="14">
        <v>22</v>
      </c>
      <c r="C16" s="14">
        <f t="shared" si="2"/>
        <v>11</v>
      </c>
      <c r="D16" s="14">
        <v>1</v>
      </c>
      <c r="E16" s="14">
        <v>10</v>
      </c>
      <c r="F16" s="14">
        <v>29</v>
      </c>
      <c r="G16" s="14">
        <v>33</v>
      </c>
      <c r="H16" s="14">
        <f t="shared" si="3"/>
        <v>23</v>
      </c>
      <c r="J16" s="13" t="s">
        <v>3</v>
      </c>
      <c r="K16" s="11">
        <v>18</v>
      </c>
      <c r="L16" s="33">
        <f t="shared" si="0"/>
        <v>7</v>
      </c>
      <c r="M16" s="11">
        <v>4</v>
      </c>
      <c r="N16" s="11">
        <v>7</v>
      </c>
      <c r="O16" s="11">
        <v>31</v>
      </c>
      <c r="P16" s="11">
        <v>36</v>
      </c>
      <c r="Q16" s="33">
        <f t="shared" si="1"/>
        <v>18</v>
      </c>
    </row>
    <row r="17" spans="1:17" x14ac:dyDescent="0.3">
      <c r="A17" s="2" t="s">
        <v>43</v>
      </c>
      <c r="B17" s="14">
        <v>22</v>
      </c>
      <c r="C17" s="14">
        <f t="shared" si="2"/>
        <v>7</v>
      </c>
      <c r="D17" s="14">
        <v>7</v>
      </c>
      <c r="E17" s="14">
        <v>8</v>
      </c>
      <c r="F17" s="14">
        <v>28</v>
      </c>
      <c r="G17" s="14">
        <v>30</v>
      </c>
      <c r="H17" s="14">
        <f t="shared" si="3"/>
        <v>21</v>
      </c>
      <c r="J17" s="2" t="s">
        <v>53</v>
      </c>
      <c r="K17" s="11">
        <v>18</v>
      </c>
      <c r="L17" s="14">
        <f t="shared" si="0"/>
        <v>6</v>
      </c>
      <c r="M17" s="14">
        <v>4</v>
      </c>
      <c r="N17" s="14">
        <v>8</v>
      </c>
      <c r="O17" s="14">
        <v>39</v>
      </c>
      <c r="P17" s="14">
        <v>42</v>
      </c>
      <c r="Q17" s="14">
        <f t="shared" si="1"/>
        <v>16</v>
      </c>
    </row>
    <row r="18" spans="1:17" x14ac:dyDescent="0.3">
      <c r="A18" s="2" t="s">
        <v>80</v>
      </c>
      <c r="B18" s="14">
        <v>22</v>
      </c>
      <c r="C18" s="14">
        <f t="shared" si="2"/>
        <v>4</v>
      </c>
      <c r="D18" s="14">
        <v>11</v>
      </c>
      <c r="E18" s="14">
        <v>7</v>
      </c>
      <c r="F18" s="14">
        <v>32</v>
      </c>
      <c r="G18" s="14">
        <v>33</v>
      </c>
      <c r="H18" s="14">
        <f t="shared" si="3"/>
        <v>19</v>
      </c>
      <c r="J18" s="13" t="s">
        <v>59</v>
      </c>
      <c r="K18" s="11">
        <v>18</v>
      </c>
      <c r="L18" s="33">
        <f t="shared" si="0"/>
        <v>6</v>
      </c>
      <c r="M18" s="11">
        <v>4</v>
      </c>
      <c r="N18" s="11">
        <v>8</v>
      </c>
      <c r="O18" s="11">
        <v>34</v>
      </c>
      <c r="P18" s="11">
        <v>44</v>
      </c>
      <c r="Q18" s="33">
        <f t="shared" si="1"/>
        <v>16</v>
      </c>
    </row>
    <row r="19" spans="1:17" x14ac:dyDescent="0.3">
      <c r="A19" s="2" t="s">
        <v>13</v>
      </c>
      <c r="B19" s="14">
        <v>22</v>
      </c>
      <c r="C19" s="14">
        <f t="shared" si="2"/>
        <v>6</v>
      </c>
      <c r="D19" s="14">
        <v>7</v>
      </c>
      <c r="E19" s="14">
        <v>9</v>
      </c>
      <c r="F19" s="14">
        <v>32</v>
      </c>
      <c r="G19" s="14">
        <v>38</v>
      </c>
      <c r="H19" s="14">
        <f t="shared" si="3"/>
        <v>19</v>
      </c>
      <c r="J19" s="57" t="s">
        <v>135</v>
      </c>
      <c r="K19" s="58">
        <v>18</v>
      </c>
      <c r="L19" s="58">
        <f t="shared" si="0"/>
        <v>4</v>
      </c>
      <c r="M19" s="58">
        <v>5</v>
      </c>
      <c r="N19" s="58">
        <v>9</v>
      </c>
      <c r="O19" s="58">
        <v>36</v>
      </c>
      <c r="P19" s="58">
        <v>44</v>
      </c>
      <c r="Q19" s="59">
        <f t="shared" si="1"/>
        <v>13</v>
      </c>
    </row>
    <row r="20" spans="1:17" x14ac:dyDescent="0.3">
      <c r="A20" s="2" t="s">
        <v>41</v>
      </c>
      <c r="B20" s="14">
        <v>22</v>
      </c>
      <c r="C20" s="14">
        <f t="shared" si="2"/>
        <v>5</v>
      </c>
      <c r="D20" s="14">
        <v>9</v>
      </c>
      <c r="E20" s="14">
        <v>8</v>
      </c>
      <c r="F20" s="14">
        <v>32</v>
      </c>
      <c r="G20" s="14">
        <v>47</v>
      </c>
      <c r="H20" s="14">
        <f t="shared" si="3"/>
        <v>19</v>
      </c>
      <c r="J20" s="32" t="s">
        <v>8</v>
      </c>
      <c r="K20" s="11">
        <v>18</v>
      </c>
      <c r="L20" s="33">
        <f t="shared" ref="L20" si="4">K20-M20-N20</f>
        <v>4</v>
      </c>
      <c r="M20" s="33">
        <v>2</v>
      </c>
      <c r="N20" s="33">
        <v>12</v>
      </c>
      <c r="O20" s="33">
        <v>35</v>
      </c>
      <c r="P20" s="33">
        <v>58</v>
      </c>
      <c r="Q20" s="33">
        <f t="shared" ref="Q20" si="5">L20*2+M20</f>
        <v>10</v>
      </c>
    </row>
    <row r="21" spans="1:17" x14ac:dyDescent="0.3">
      <c r="A21" s="2" t="s">
        <v>23</v>
      </c>
      <c r="B21" s="14">
        <v>22</v>
      </c>
      <c r="C21" s="14">
        <f t="shared" si="2"/>
        <v>4</v>
      </c>
      <c r="D21" s="14">
        <v>10</v>
      </c>
      <c r="E21" s="14">
        <v>8</v>
      </c>
      <c r="F21" s="14">
        <v>25</v>
      </c>
      <c r="G21" s="14">
        <v>33</v>
      </c>
      <c r="H21" s="14">
        <f t="shared" si="3"/>
        <v>18</v>
      </c>
      <c r="J21" s="13" t="s">
        <v>29</v>
      </c>
      <c r="K21" s="11">
        <v>18</v>
      </c>
      <c r="L21" s="33">
        <f t="shared" si="0"/>
        <v>3</v>
      </c>
      <c r="M21" s="11">
        <v>2</v>
      </c>
      <c r="N21" s="11">
        <v>13</v>
      </c>
      <c r="O21" s="11">
        <v>32</v>
      </c>
      <c r="P21" s="11">
        <v>66</v>
      </c>
      <c r="Q21" s="33">
        <f t="shared" si="1"/>
        <v>8</v>
      </c>
    </row>
    <row r="22" spans="1:17" x14ac:dyDescent="0.3">
      <c r="A22" s="2" t="s">
        <v>27</v>
      </c>
      <c r="B22" s="14">
        <v>22</v>
      </c>
      <c r="C22" s="14">
        <f t="shared" si="2"/>
        <v>6</v>
      </c>
      <c r="D22" s="14">
        <v>6</v>
      </c>
      <c r="E22" s="14">
        <v>10</v>
      </c>
      <c r="F22" s="14">
        <v>35</v>
      </c>
      <c r="G22" s="14">
        <v>50</v>
      </c>
      <c r="H22" s="14">
        <f t="shared" si="3"/>
        <v>18</v>
      </c>
      <c r="J22" s="29" t="s">
        <v>85</v>
      </c>
      <c r="L22" s="14"/>
    </row>
    <row r="23" spans="1:17" x14ac:dyDescent="0.3">
      <c r="A23" s="2" t="s">
        <v>6</v>
      </c>
      <c r="B23" s="14">
        <v>22</v>
      </c>
      <c r="C23" s="14">
        <f t="shared" si="2"/>
        <v>8</v>
      </c>
      <c r="D23" s="14">
        <v>1</v>
      </c>
      <c r="E23" s="14">
        <v>13</v>
      </c>
      <c r="F23" s="14">
        <v>33</v>
      </c>
      <c r="G23" s="14">
        <v>42</v>
      </c>
      <c r="H23" s="14">
        <f t="shared" si="3"/>
        <v>17</v>
      </c>
      <c r="J23" s="5" t="s">
        <v>136</v>
      </c>
      <c r="L23" s="14"/>
    </row>
    <row r="24" spans="1:17" x14ac:dyDescent="0.3">
      <c r="A24" s="30" t="s">
        <v>85</v>
      </c>
      <c r="J24" s="5" t="s">
        <v>131</v>
      </c>
      <c r="K24" s="27" t="s">
        <v>132</v>
      </c>
      <c r="L24" s="27" t="s">
        <v>120</v>
      </c>
      <c r="M24" s="27" t="s">
        <v>121</v>
      </c>
      <c r="N24" s="27" t="s">
        <v>122</v>
      </c>
      <c r="O24" s="27" t="s">
        <v>123</v>
      </c>
      <c r="P24" s="27" t="s">
        <v>133</v>
      </c>
      <c r="Q24" s="27" t="s">
        <v>134</v>
      </c>
    </row>
    <row r="25" spans="1:17" x14ac:dyDescent="0.3">
      <c r="A25" s="5" t="s">
        <v>137</v>
      </c>
      <c r="B25" s="31"/>
      <c r="C25" s="31"/>
      <c r="D25" s="31"/>
      <c r="J25" t="s">
        <v>9</v>
      </c>
      <c r="K25" s="4">
        <v>16</v>
      </c>
      <c r="L25" s="14">
        <f t="shared" si="0"/>
        <v>12</v>
      </c>
      <c r="M25" s="4">
        <v>3</v>
      </c>
      <c r="N25" s="4">
        <v>1</v>
      </c>
      <c r="O25" s="4">
        <v>57</v>
      </c>
      <c r="P25" s="4">
        <v>23</v>
      </c>
      <c r="Q25" s="14">
        <f t="shared" ref="Q25:Q33" si="6">L25*2+M25</f>
        <v>27</v>
      </c>
    </row>
    <row r="26" spans="1:17" x14ac:dyDescent="0.3">
      <c r="A26" s="5" t="s">
        <v>131</v>
      </c>
      <c r="B26" s="27" t="s">
        <v>132</v>
      </c>
      <c r="C26" s="27" t="s">
        <v>120</v>
      </c>
      <c r="D26" s="27" t="s">
        <v>121</v>
      </c>
      <c r="E26" s="27" t="s">
        <v>122</v>
      </c>
      <c r="F26" s="27" t="s">
        <v>123</v>
      </c>
      <c r="G26" s="27" t="s">
        <v>133</v>
      </c>
      <c r="H26" s="27" t="s">
        <v>134</v>
      </c>
      <c r="J26" t="s">
        <v>52</v>
      </c>
      <c r="K26" s="4">
        <v>16</v>
      </c>
      <c r="L26" s="14">
        <f t="shared" si="0"/>
        <v>12</v>
      </c>
      <c r="M26" s="4">
        <v>1</v>
      </c>
      <c r="N26" s="4">
        <v>3</v>
      </c>
      <c r="O26" s="4">
        <v>57</v>
      </c>
      <c r="P26" s="4">
        <v>19</v>
      </c>
      <c r="Q26" s="14">
        <f t="shared" si="6"/>
        <v>25</v>
      </c>
    </row>
    <row r="27" spans="1:17" x14ac:dyDescent="0.3">
      <c r="A27" s="2" t="s">
        <v>37</v>
      </c>
      <c r="B27" s="14">
        <v>22</v>
      </c>
      <c r="C27" s="14">
        <f>B27-D27-E27</f>
        <v>15</v>
      </c>
      <c r="D27" s="14">
        <v>5</v>
      </c>
      <c r="E27" s="14">
        <v>2</v>
      </c>
      <c r="F27" s="14">
        <v>55</v>
      </c>
      <c r="G27" s="14">
        <v>22</v>
      </c>
      <c r="H27" s="14">
        <f t="shared" ref="H27:H38" si="7">C27*2+D27</f>
        <v>35</v>
      </c>
      <c r="J27" t="s">
        <v>107</v>
      </c>
      <c r="K27" s="4">
        <v>16</v>
      </c>
      <c r="L27" s="14">
        <f t="shared" si="0"/>
        <v>10</v>
      </c>
      <c r="M27" s="4">
        <v>2</v>
      </c>
      <c r="N27" s="4">
        <v>4</v>
      </c>
      <c r="O27" s="4">
        <v>48</v>
      </c>
      <c r="P27" s="4">
        <v>28</v>
      </c>
      <c r="Q27" s="14">
        <f t="shared" si="6"/>
        <v>22</v>
      </c>
    </row>
    <row r="28" spans="1:17" x14ac:dyDescent="0.3">
      <c r="A28" s="2" t="s">
        <v>77</v>
      </c>
      <c r="B28" s="14">
        <v>22</v>
      </c>
      <c r="C28" s="14">
        <f t="shared" ref="C28:C38" si="8">B28-D28-E28</f>
        <v>15</v>
      </c>
      <c r="D28" s="14">
        <v>4</v>
      </c>
      <c r="E28" s="14">
        <v>3</v>
      </c>
      <c r="F28" s="14">
        <v>41</v>
      </c>
      <c r="G28" s="14">
        <v>21</v>
      </c>
      <c r="H28" s="14">
        <f t="shared" si="7"/>
        <v>34</v>
      </c>
      <c r="J28" s="2" t="s">
        <v>18</v>
      </c>
      <c r="K28" s="4">
        <v>16</v>
      </c>
      <c r="L28" s="14">
        <f t="shared" si="0"/>
        <v>8</v>
      </c>
      <c r="M28" s="14">
        <v>3</v>
      </c>
      <c r="N28" s="14">
        <v>5</v>
      </c>
      <c r="O28" s="14">
        <v>30</v>
      </c>
      <c r="P28" s="14">
        <v>22</v>
      </c>
      <c r="Q28" s="14">
        <f t="shared" si="6"/>
        <v>19</v>
      </c>
    </row>
    <row r="29" spans="1:17" x14ac:dyDescent="0.3">
      <c r="A29" s="2" t="s">
        <v>23</v>
      </c>
      <c r="B29" s="14">
        <v>22</v>
      </c>
      <c r="C29" s="14">
        <f t="shared" si="8"/>
        <v>9</v>
      </c>
      <c r="D29" s="14">
        <v>5</v>
      </c>
      <c r="E29" s="14">
        <v>8</v>
      </c>
      <c r="F29" s="14">
        <v>47</v>
      </c>
      <c r="G29" s="14">
        <v>41</v>
      </c>
      <c r="H29" s="14">
        <f t="shared" si="7"/>
        <v>23</v>
      </c>
      <c r="J29" t="s">
        <v>204</v>
      </c>
      <c r="K29" s="4">
        <v>16</v>
      </c>
      <c r="L29" s="14">
        <f t="shared" si="0"/>
        <v>8</v>
      </c>
      <c r="M29" s="4">
        <v>1</v>
      </c>
      <c r="N29" s="4">
        <v>7</v>
      </c>
      <c r="O29" s="4">
        <v>39</v>
      </c>
      <c r="P29" s="4">
        <v>35</v>
      </c>
      <c r="Q29" s="14">
        <f t="shared" si="6"/>
        <v>17</v>
      </c>
    </row>
    <row r="30" spans="1:17" x14ac:dyDescent="0.3">
      <c r="A30" s="2" t="s">
        <v>55</v>
      </c>
      <c r="B30" s="14">
        <v>22</v>
      </c>
      <c r="C30" s="14">
        <f t="shared" si="8"/>
        <v>10</v>
      </c>
      <c r="D30" s="14">
        <v>3</v>
      </c>
      <c r="E30" s="14">
        <v>9</v>
      </c>
      <c r="F30" s="14">
        <v>44</v>
      </c>
      <c r="G30" s="14">
        <v>39</v>
      </c>
      <c r="H30" s="14">
        <f t="shared" si="7"/>
        <v>23</v>
      </c>
      <c r="J30" s="32" t="s">
        <v>51</v>
      </c>
      <c r="K30" s="4">
        <v>16</v>
      </c>
      <c r="L30" s="33">
        <f t="shared" si="0"/>
        <v>6</v>
      </c>
      <c r="M30" s="33">
        <v>2</v>
      </c>
      <c r="N30" s="33">
        <v>8</v>
      </c>
      <c r="O30" s="33">
        <v>42</v>
      </c>
      <c r="P30" s="33">
        <v>41</v>
      </c>
      <c r="Q30" s="33">
        <f t="shared" si="6"/>
        <v>14</v>
      </c>
    </row>
    <row r="31" spans="1:17" x14ac:dyDescent="0.3">
      <c r="A31" s="32" t="s">
        <v>13</v>
      </c>
      <c r="B31" s="33">
        <v>22</v>
      </c>
      <c r="C31" s="33">
        <f t="shared" si="8"/>
        <v>10</v>
      </c>
      <c r="D31" s="33">
        <v>2</v>
      </c>
      <c r="E31" s="33">
        <v>10</v>
      </c>
      <c r="F31" s="33">
        <v>52</v>
      </c>
      <c r="G31" s="33">
        <v>39</v>
      </c>
      <c r="H31" s="33">
        <f t="shared" si="7"/>
        <v>22</v>
      </c>
      <c r="J31" s="57" t="s">
        <v>135</v>
      </c>
      <c r="K31" s="58">
        <v>16</v>
      </c>
      <c r="L31" s="58">
        <f t="shared" si="0"/>
        <v>4</v>
      </c>
      <c r="M31" s="58">
        <v>2</v>
      </c>
      <c r="N31" s="58">
        <v>10</v>
      </c>
      <c r="O31" s="58">
        <v>23</v>
      </c>
      <c r="P31" s="58">
        <v>44</v>
      </c>
      <c r="Q31" s="59">
        <f t="shared" si="6"/>
        <v>10</v>
      </c>
    </row>
    <row r="32" spans="1:17" x14ac:dyDescent="0.3">
      <c r="A32" s="2" t="s">
        <v>44</v>
      </c>
      <c r="B32" s="14">
        <v>22</v>
      </c>
      <c r="C32" s="14">
        <f t="shared" si="8"/>
        <v>9</v>
      </c>
      <c r="D32" s="14">
        <v>4</v>
      </c>
      <c r="E32" s="14">
        <v>9</v>
      </c>
      <c r="F32" s="14">
        <v>34</v>
      </c>
      <c r="G32" s="14">
        <v>33</v>
      </c>
      <c r="H32" s="14">
        <f t="shared" si="7"/>
        <v>22</v>
      </c>
      <c r="J32" t="s">
        <v>25</v>
      </c>
      <c r="K32" s="4">
        <v>16</v>
      </c>
      <c r="L32" s="14">
        <f t="shared" si="0"/>
        <v>3</v>
      </c>
      <c r="M32" s="4">
        <v>2</v>
      </c>
      <c r="N32" s="4">
        <v>11</v>
      </c>
      <c r="O32" s="4">
        <v>20</v>
      </c>
      <c r="P32" s="4">
        <v>46</v>
      </c>
      <c r="Q32" s="14">
        <f t="shared" si="6"/>
        <v>8</v>
      </c>
    </row>
    <row r="33" spans="1:17" x14ac:dyDescent="0.3">
      <c r="A33" s="32" t="s">
        <v>27</v>
      </c>
      <c r="B33" s="33">
        <v>22</v>
      </c>
      <c r="C33" s="33">
        <f t="shared" si="8"/>
        <v>9</v>
      </c>
      <c r="D33" s="33">
        <v>3</v>
      </c>
      <c r="E33" s="33">
        <v>10</v>
      </c>
      <c r="F33" s="33">
        <v>37</v>
      </c>
      <c r="G33" s="33">
        <v>33</v>
      </c>
      <c r="H33" s="33">
        <f t="shared" si="7"/>
        <v>21</v>
      </c>
      <c r="J33" t="s">
        <v>4</v>
      </c>
      <c r="K33" s="4">
        <v>16</v>
      </c>
      <c r="L33" s="14">
        <f t="shared" si="0"/>
        <v>0</v>
      </c>
      <c r="M33" s="4">
        <v>2</v>
      </c>
      <c r="N33" s="4">
        <v>14</v>
      </c>
      <c r="O33" s="4">
        <v>17</v>
      </c>
      <c r="P33" s="4">
        <v>75</v>
      </c>
      <c r="Q33" s="14">
        <f t="shared" si="6"/>
        <v>2</v>
      </c>
    </row>
    <row r="34" spans="1:17" x14ac:dyDescent="0.3">
      <c r="A34" s="2" t="s">
        <v>30</v>
      </c>
      <c r="B34" s="14">
        <v>22</v>
      </c>
      <c r="C34" s="14">
        <f t="shared" si="8"/>
        <v>9</v>
      </c>
      <c r="D34" s="14">
        <v>3</v>
      </c>
      <c r="E34" s="14">
        <v>10</v>
      </c>
      <c r="F34" s="14">
        <v>28</v>
      </c>
      <c r="G34" s="14">
        <v>30</v>
      </c>
      <c r="H34" s="14">
        <f t="shared" si="7"/>
        <v>21</v>
      </c>
      <c r="J34" s="29" t="s">
        <v>85</v>
      </c>
      <c r="Q34" s="14"/>
    </row>
    <row r="35" spans="1:17" x14ac:dyDescent="0.3">
      <c r="A35" s="2" t="s">
        <v>33</v>
      </c>
      <c r="B35" s="14">
        <v>22</v>
      </c>
      <c r="C35" s="14">
        <f t="shared" si="8"/>
        <v>6</v>
      </c>
      <c r="D35" s="14">
        <v>8</v>
      </c>
      <c r="E35" s="14">
        <v>8</v>
      </c>
      <c r="F35" s="14">
        <v>31</v>
      </c>
      <c r="G35" s="14">
        <v>37</v>
      </c>
      <c r="H35" s="14">
        <f t="shared" si="7"/>
        <v>20</v>
      </c>
      <c r="J35" s="5" t="s">
        <v>138</v>
      </c>
    </row>
    <row r="36" spans="1:17" x14ac:dyDescent="0.3">
      <c r="A36" s="57" t="s">
        <v>135</v>
      </c>
      <c r="B36" s="58">
        <v>22</v>
      </c>
      <c r="C36" s="58">
        <f t="shared" si="8"/>
        <v>8</v>
      </c>
      <c r="D36" s="58">
        <v>2</v>
      </c>
      <c r="E36" s="58">
        <v>12</v>
      </c>
      <c r="F36" s="58">
        <v>33</v>
      </c>
      <c r="G36" s="58">
        <v>44</v>
      </c>
      <c r="H36" s="59">
        <f t="shared" si="7"/>
        <v>18</v>
      </c>
      <c r="J36" s="5" t="s">
        <v>131</v>
      </c>
      <c r="K36" s="27" t="s">
        <v>132</v>
      </c>
      <c r="L36" s="27" t="s">
        <v>120</v>
      </c>
      <c r="M36" s="27" t="s">
        <v>121</v>
      </c>
      <c r="N36" s="27" t="s">
        <v>122</v>
      </c>
      <c r="O36" s="27" t="s">
        <v>123</v>
      </c>
      <c r="P36" s="27" t="s">
        <v>133</v>
      </c>
      <c r="Q36" s="27" t="s">
        <v>134</v>
      </c>
    </row>
    <row r="37" spans="1:17" x14ac:dyDescent="0.3">
      <c r="A37" s="2" t="s">
        <v>51</v>
      </c>
      <c r="B37" s="14">
        <v>22</v>
      </c>
      <c r="C37" s="14">
        <f t="shared" si="8"/>
        <v>7</v>
      </c>
      <c r="D37" s="14">
        <v>4</v>
      </c>
      <c r="E37" s="14">
        <v>11</v>
      </c>
      <c r="F37" s="14">
        <v>24</v>
      </c>
      <c r="G37" s="14">
        <v>40</v>
      </c>
      <c r="H37" s="14">
        <f t="shared" si="7"/>
        <v>18</v>
      </c>
      <c r="J37" t="s">
        <v>111</v>
      </c>
      <c r="K37" s="4">
        <v>20</v>
      </c>
      <c r="L37" s="14">
        <f t="shared" ref="L37:L46" si="9">K37-M37-N37</f>
        <v>14</v>
      </c>
      <c r="M37" s="4">
        <v>2</v>
      </c>
      <c r="N37" s="4">
        <v>4</v>
      </c>
      <c r="O37" s="4">
        <v>55</v>
      </c>
      <c r="P37" s="4">
        <v>31</v>
      </c>
      <c r="Q37" s="14">
        <f t="shared" ref="Q37:Q46" si="10">L37*2+M37</f>
        <v>30</v>
      </c>
    </row>
    <row r="38" spans="1:17" x14ac:dyDescent="0.3">
      <c r="A38" s="2" t="s">
        <v>41</v>
      </c>
      <c r="B38" s="14">
        <v>22</v>
      </c>
      <c r="C38" s="14">
        <f t="shared" si="8"/>
        <v>2</v>
      </c>
      <c r="D38" s="14">
        <v>3</v>
      </c>
      <c r="E38" s="14">
        <v>17</v>
      </c>
      <c r="F38" s="14">
        <v>20</v>
      </c>
      <c r="G38" s="14">
        <v>67</v>
      </c>
      <c r="H38" s="14">
        <f t="shared" si="7"/>
        <v>7</v>
      </c>
      <c r="J38" s="2" t="s">
        <v>110</v>
      </c>
      <c r="K38" s="4">
        <v>20</v>
      </c>
      <c r="L38" s="14">
        <f t="shared" si="9"/>
        <v>14</v>
      </c>
      <c r="M38" s="14">
        <v>1</v>
      </c>
      <c r="N38" s="14">
        <v>5</v>
      </c>
      <c r="O38" s="14">
        <v>63</v>
      </c>
      <c r="P38" s="14">
        <v>43</v>
      </c>
      <c r="Q38" s="14">
        <f t="shared" si="10"/>
        <v>29</v>
      </c>
    </row>
    <row r="39" spans="1:17" x14ac:dyDescent="0.3">
      <c r="A39" s="30" t="s">
        <v>85</v>
      </c>
      <c r="J39" s="2" t="s">
        <v>22</v>
      </c>
      <c r="K39" s="4">
        <v>20</v>
      </c>
      <c r="L39" s="14">
        <f t="shared" ref="L39:L40" si="11">K39-M39-N39</f>
        <v>13</v>
      </c>
      <c r="M39" s="14">
        <v>3</v>
      </c>
      <c r="N39" s="14">
        <v>4</v>
      </c>
      <c r="O39" s="14">
        <v>56</v>
      </c>
      <c r="P39" s="14">
        <v>39</v>
      </c>
      <c r="Q39" s="14">
        <f t="shared" ref="Q39:Q40" si="12">L39*2+M39</f>
        <v>29</v>
      </c>
    </row>
    <row r="40" spans="1:17" x14ac:dyDescent="0.3">
      <c r="A40" s="5" t="s">
        <v>145</v>
      </c>
      <c r="B40" s="31"/>
      <c r="C40" s="31"/>
      <c r="D40" s="31"/>
      <c r="J40" s="57" t="s">
        <v>135</v>
      </c>
      <c r="K40" s="58">
        <v>20</v>
      </c>
      <c r="L40" s="58">
        <f t="shared" si="11"/>
        <v>8</v>
      </c>
      <c r="M40" s="58">
        <v>5</v>
      </c>
      <c r="N40" s="58">
        <v>7</v>
      </c>
      <c r="O40" s="58">
        <v>46</v>
      </c>
      <c r="P40" s="58">
        <v>37</v>
      </c>
      <c r="Q40" s="59">
        <f t="shared" si="12"/>
        <v>21</v>
      </c>
    </row>
    <row r="41" spans="1:17" x14ac:dyDescent="0.3">
      <c r="A41" s="5" t="s">
        <v>131</v>
      </c>
      <c r="B41" s="27" t="s">
        <v>132</v>
      </c>
      <c r="C41" s="27" t="s">
        <v>120</v>
      </c>
      <c r="D41" s="27" t="s">
        <v>121</v>
      </c>
      <c r="E41" s="27" t="s">
        <v>122</v>
      </c>
      <c r="F41" s="27" t="s">
        <v>123</v>
      </c>
      <c r="G41" s="27" t="s">
        <v>133</v>
      </c>
      <c r="H41" s="27" t="s">
        <v>134</v>
      </c>
      <c r="J41" t="s">
        <v>175</v>
      </c>
      <c r="K41" s="4">
        <v>20</v>
      </c>
      <c r="L41" s="14">
        <f t="shared" si="9"/>
        <v>7</v>
      </c>
      <c r="M41" s="4">
        <v>6</v>
      </c>
      <c r="N41" s="4">
        <v>7</v>
      </c>
      <c r="O41" s="4">
        <v>48</v>
      </c>
      <c r="P41" s="4">
        <v>46</v>
      </c>
      <c r="Q41" s="14">
        <f t="shared" si="10"/>
        <v>20</v>
      </c>
    </row>
    <row r="42" spans="1:17" x14ac:dyDescent="0.3">
      <c r="A42" s="32" t="s">
        <v>55</v>
      </c>
      <c r="B42" s="33">
        <v>22</v>
      </c>
      <c r="C42" s="33">
        <f t="shared" ref="C42:C53" si="13">B42-D42-E42</f>
        <v>13</v>
      </c>
      <c r="D42" s="33">
        <v>4</v>
      </c>
      <c r="E42" s="33">
        <v>5</v>
      </c>
      <c r="F42" s="33">
        <v>65</v>
      </c>
      <c r="G42" s="33">
        <v>40</v>
      </c>
      <c r="H42" s="33">
        <f t="shared" ref="H42:H53" si="14">C42*2+D42</f>
        <v>30</v>
      </c>
      <c r="J42" t="s">
        <v>52</v>
      </c>
      <c r="K42" s="4">
        <v>20</v>
      </c>
      <c r="L42" s="14">
        <f t="shared" si="9"/>
        <v>8</v>
      </c>
      <c r="M42" s="4">
        <v>3</v>
      </c>
      <c r="N42" s="4">
        <v>9</v>
      </c>
      <c r="O42" s="4">
        <v>58</v>
      </c>
      <c r="P42" s="4">
        <v>46</v>
      </c>
      <c r="Q42" s="14">
        <f t="shared" si="10"/>
        <v>19</v>
      </c>
    </row>
    <row r="43" spans="1:17" x14ac:dyDescent="0.3">
      <c r="A43" s="2" t="s">
        <v>24</v>
      </c>
      <c r="B43" s="14">
        <v>22</v>
      </c>
      <c r="C43" s="14">
        <f t="shared" si="13"/>
        <v>12</v>
      </c>
      <c r="D43" s="14">
        <v>6</v>
      </c>
      <c r="E43" s="14">
        <v>4</v>
      </c>
      <c r="F43" s="14">
        <v>44</v>
      </c>
      <c r="G43" s="14">
        <v>26</v>
      </c>
      <c r="H43" s="14">
        <f t="shared" si="14"/>
        <v>30</v>
      </c>
      <c r="J43" t="s">
        <v>0</v>
      </c>
      <c r="K43" s="4">
        <v>20</v>
      </c>
      <c r="L43" s="14">
        <f t="shared" si="9"/>
        <v>6</v>
      </c>
      <c r="M43" s="4">
        <v>5</v>
      </c>
      <c r="N43" s="4">
        <v>9</v>
      </c>
      <c r="O43" s="4">
        <v>35</v>
      </c>
      <c r="P43" s="4">
        <v>45</v>
      </c>
      <c r="Q43" s="14">
        <f t="shared" si="10"/>
        <v>17</v>
      </c>
    </row>
    <row r="44" spans="1:17" x14ac:dyDescent="0.3">
      <c r="A44" s="2" t="s">
        <v>77</v>
      </c>
      <c r="B44" s="14">
        <v>22</v>
      </c>
      <c r="C44" s="14">
        <f t="shared" si="13"/>
        <v>10</v>
      </c>
      <c r="D44" s="14">
        <v>4</v>
      </c>
      <c r="E44" s="14">
        <v>8</v>
      </c>
      <c r="F44" s="14">
        <v>42</v>
      </c>
      <c r="G44" s="14">
        <v>33</v>
      </c>
      <c r="H44" s="14">
        <f t="shared" si="14"/>
        <v>24</v>
      </c>
      <c r="J44" t="s">
        <v>59</v>
      </c>
      <c r="K44" s="4">
        <v>20</v>
      </c>
      <c r="L44" s="14">
        <f t="shared" si="9"/>
        <v>5</v>
      </c>
      <c r="M44" s="4">
        <v>5</v>
      </c>
      <c r="N44" s="4">
        <v>10</v>
      </c>
      <c r="O44" s="4">
        <v>29</v>
      </c>
      <c r="P44" s="4">
        <v>56</v>
      </c>
      <c r="Q44" s="14">
        <f t="shared" si="10"/>
        <v>15</v>
      </c>
    </row>
    <row r="45" spans="1:17" x14ac:dyDescent="0.3">
      <c r="A45" s="2" t="s">
        <v>37</v>
      </c>
      <c r="B45" s="14">
        <v>22</v>
      </c>
      <c r="C45" s="14">
        <f t="shared" si="13"/>
        <v>10</v>
      </c>
      <c r="D45" s="14">
        <v>4</v>
      </c>
      <c r="E45" s="14">
        <v>8</v>
      </c>
      <c r="F45" s="14">
        <v>45</v>
      </c>
      <c r="G45" s="14">
        <v>44</v>
      </c>
      <c r="H45" s="14">
        <f t="shared" si="14"/>
        <v>24</v>
      </c>
      <c r="J45" t="s">
        <v>108</v>
      </c>
      <c r="K45" s="4">
        <v>20</v>
      </c>
      <c r="L45" s="14">
        <f t="shared" si="9"/>
        <v>5</v>
      </c>
      <c r="M45" s="4">
        <v>4</v>
      </c>
      <c r="N45" s="4">
        <v>11</v>
      </c>
      <c r="O45" s="4">
        <v>25</v>
      </c>
      <c r="P45" s="4">
        <v>43</v>
      </c>
      <c r="Q45" s="14">
        <f t="shared" si="10"/>
        <v>14</v>
      </c>
    </row>
    <row r="46" spans="1:17" x14ac:dyDescent="0.3">
      <c r="A46" s="57" t="s">
        <v>135</v>
      </c>
      <c r="B46" s="58">
        <v>22</v>
      </c>
      <c r="C46" s="58">
        <f t="shared" si="13"/>
        <v>7</v>
      </c>
      <c r="D46" s="58">
        <v>9</v>
      </c>
      <c r="E46" s="58">
        <v>6</v>
      </c>
      <c r="F46" s="58">
        <v>48</v>
      </c>
      <c r="G46" s="58">
        <v>43</v>
      </c>
      <c r="H46" s="59">
        <f t="shared" si="14"/>
        <v>23</v>
      </c>
      <c r="J46" t="s">
        <v>12</v>
      </c>
      <c r="K46" s="4">
        <v>20</v>
      </c>
      <c r="L46" s="14">
        <f t="shared" si="9"/>
        <v>4</v>
      </c>
      <c r="M46" s="4">
        <v>5</v>
      </c>
      <c r="N46" s="4">
        <v>11</v>
      </c>
      <c r="O46" s="4">
        <v>44</v>
      </c>
      <c r="P46" s="4">
        <v>50</v>
      </c>
      <c r="Q46" s="14">
        <f t="shared" si="10"/>
        <v>13</v>
      </c>
    </row>
    <row r="47" spans="1:17" x14ac:dyDescent="0.3">
      <c r="A47" s="2" t="s">
        <v>43</v>
      </c>
      <c r="B47" s="14">
        <v>22</v>
      </c>
      <c r="C47" s="14">
        <f t="shared" si="13"/>
        <v>10</v>
      </c>
      <c r="D47" s="14">
        <v>3</v>
      </c>
      <c r="E47" s="14">
        <v>9</v>
      </c>
      <c r="F47" s="14">
        <v>47</v>
      </c>
      <c r="G47" s="14">
        <v>52</v>
      </c>
      <c r="H47" s="14">
        <f t="shared" si="14"/>
        <v>23</v>
      </c>
      <c r="J47" s="13" t="s">
        <v>1</v>
      </c>
      <c r="K47" s="4">
        <v>20</v>
      </c>
      <c r="L47" s="14">
        <f t="shared" ref="L47" si="15">K47-M47-N47</f>
        <v>4</v>
      </c>
      <c r="M47" s="4">
        <v>5</v>
      </c>
      <c r="N47" s="4">
        <v>11</v>
      </c>
      <c r="O47" s="4">
        <v>25</v>
      </c>
      <c r="P47" s="4">
        <v>48</v>
      </c>
      <c r="Q47" s="14">
        <f t="shared" ref="Q47" si="16">L47*2+M47</f>
        <v>13</v>
      </c>
    </row>
    <row r="48" spans="1:17" x14ac:dyDescent="0.3">
      <c r="A48" s="2" t="s">
        <v>5</v>
      </c>
      <c r="B48" s="14">
        <v>22</v>
      </c>
      <c r="C48" s="14">
        <f t="shared" si="13"/>
        <v>8</v>
      </c>
      <c r="D48" s="14">
        <v>4</v>
      </c>
      <c r="E48" s="14">
        <v>10</v>
      </c>
      <c r="F48" s="14">
        <v>42</v>
      </c>
      <c r="G48" s="14">
        <v>53</v>
      </c>
      <c r="H48" s="14">
        <f t="shared" si="14"/>
        <v>20</v>
      </c>
      <c r="J48" s="29" t="s">
        <v>85</v>
      </c>
    </row>
    <row r="49" spans="1:17" x14ac:dyDescent="0.3">
      <c r="A49" s="2" t="s">
        <v>80</v>
      </c>
      <c r="B49" s="14">
        <v>22</v>
      </c>
      <c r="C49" s="14">
        <f t="shared" si="13"/>
        <v>7</v>
      </c>
      <c r="D49" s="14">
        <v>5</v>
      </c>
      <c r="E49" s="14">
        <v>10</v>
      </c>
      <c r="F49" s="14">
        <v>39</v>
      </c>
      <c r="G49" s="14">
        <v>45</v>
      </c>
      <c r="H49" s="14">
        <f t="shared" si="14"/>
        <v>19</v>
      </c>
      <c r="J49" s="5" t="s">
        <v>139</v>
      </c>
    </row>
    <row r="50" spans="1:17" x14ac:dyDescent="0.3">
      <c r="A50" s="2" t="s">
        <v>23</v>
      </c>
      <c r="B50" s="14">
        <v>22</v>
      </c>
      <c r="C50" s="14">
        <f t="shared" si="13"/>
        <v>7</v>
      </c>
      <c r="D50" s="14">
        <v>4</v>
      </c>
      <c r="E50" s="14">
        <v>11</v>
      </c>
      <c r="F50" s="14">
        <v>47</v>
      </c>
      <c r="G50" s="14">
        <v>40</v>
      </c>
      <c r="H50" s="14">
        <f t="shared" si="14"/>
        <v>18</v>
      </c>
      <c r="J50" s="5" t="s">
        <v>131</v>
      </c>
      <c r="K50" s="27" t="s">
        <v>132</v>
      </c>
      <c r="L50" s="27" t="s">
        <v>120</v>
      </c>
      <c r="M50" s="27" t="s">
        <v>121</v>
      </c>
      <c r="N50" s="27" t="s">
        <v>122</v>
      </c>
      <c r="O50" s="27" t="s">
        <v>123</v>
      </c>
      <c r="P50" s="27" t="s">
        <v>133</v>
      </c>
      <c r="Q50" s="27" t="s">
        <v>134</v>
      </c>
    </row>
    <row r="51" spans="1:17" x14ac:dyDescent="0.3">
      <c r="A51" s="2" t="s">
        <v>51</v>
      </c>
      <c r="B51" s="14">
        <v>22</v>
      </c>
      <c r="C51" s="14">
        <f t="shared" si="13"/>
        <v>7</v>
      </c>
      <c r="D51" s="14">
        <v>4</v>
      </c>
      <c r="E51" s="14">
        <v>11</v>
      </c>
      <c r="F51" s="14">
        <v>37</v>
      </c>
      <c r="G51" s="14">
        <v>39</v>
      </c>
      <c r="H51" s="14">
        <f t="shared" si="14"/>
        <v>18</v>
      </c>
      <c r="J51" s="2" t="s">
        <v>172</v>
      </c>
      <c r="K51" s="14">
        <v>16</v>
      </c>
      <c r="L51" s="14">
        <f t="shared" ref="L51:L54" si="17">K51-M51-N51</f>
        <v>14</v>
      </c>
      <c r="M51" s="14">
        <v>1</v>
      </c>
      <c r="N51" s="14">
        <v>1</v>
      </c>
      <c r="O51" s="14">
        <v>67</v>
      </c>
      <c r="P51" s="14">
        <v>10</v>
      </c>
      <c r="Q51" s="14">
        <f t="shared" ref="Q51:Q59" si="18">L51*2+M51</f>
        <v>29</v>
      </c>
    </row>
    <row r="52" spans="1:17" x14ac:dyDescent="0.3">
      <c r="A52" s="2" t="s">
        <v>30</v>
      </c>
      <c r="B52" s="14">
        <v>22</v>
      </c>
      <c r="C52" s="14">
        <f t="shared" si="13"/>
        <v>7</v>
      </c>
      <c r="D52" s="14">
        <v>4</v>
      </c>
      <c r="E52" s="14">
        <v>11</v>
      </c>
      <c r="F52" s="14">
        <v>35</v>
      </c>
      <c r="G52" s="14">
        <v>52</v>
      </c>
      <c r="H52" s="14">
        <f t="shared" si="14"/>
        <v>18</v>
      </c>
      <c r="J52" s="32" t="s">
        <v>148</v>
      </c>
      <c r="K52" s="14">
        <v>16</v>
      </c>
      <c r="L52" s="33">
        <f t="shared" si="17"/>
        <v>13</v>
      </c>
      <c r="M52" s="33">
        <v>0</v>
      </c>
      <c r="N52" s="33">
        <v>3</v>
      </c>
      <c r="O52" s="33">
        <v>75</v>
      </c>
      <c r="P52" s="33">
        <v>18</v>
      </c>
      <c r="Q52" s="33">
        <f t="shared" si="18"/>
        <v>26</v>
      </c>
    </row>
    <row r="53" spans="1:17" x14ac:dyDescent="0.3">
      <c r="A53" s="2" t="s">
        <v>31</v>
      </c>
      <c r="B53" s="14">
        <v>22</v>
      </c>
      <c r="C53" s="14">
        <f t="shared" si="13"/>
        <v>6</v>
      </c>
      <c r="D53" s="14">
        <v>5</v>
      </c>
      <c r="E53" s="14">
        <v>11</v>
      </c>
      <c r="F53" s="14">
        <v>38</v>
      </c>
      <c r="G53" s="14">
        <v>62</v>
      </c>
      <c r="H53" s="14">
        <f t="shared" si="14"/>
        <v>17</v>
      </c>
      <c r="J53" t="s">
        <v>5</v>
      </c>
      <c r="K53" s="14">
        <v>16</v>
      </c>
      <c r="L53" s="14">
        <f t="shared" si="17"/>
        <v>8</v>
      </c>
      <c r="M53" s="4">
        <v>3</v>
      </c>
      <c r="N53" s="4">
        <v>5</v>
      </c>
      <c r="O53" s="4">
        <v>44</v>
      </c>
      <c r="P53" s="4">
        <v>27</v>
      </c>
      <c r="Q53" s="14">
        <f t="shared" si="18"/>
        <v>19</v>
      </c>
    </row>
    <row r="54" spans="1:17" x14ac:dyDescent="0.3">
      <c r="A54" s="30" t="s">
        <v>85</v>
      </c>
      <c r="J54" t="s">
        <v>52</v>
      </c>
      <c r="K54" s="14">
        <v>16</v>
      </c>
      <c r="L54" s="14">
        <f t="shared" si="17"/>
        <v>9</v>
      </c>
      <c r="M54" s="4">
        <v>1</v>
      </c>
      <c r="N54" s="4">
        <v>6</v>
      </c>
      <c r="O54" s="4">
        <v>35</v>
      </c>
      <c r="P54" s="4">
        <v>30</v>
      </c>
      <c r="Q54" s="14">
        <f t="shared" si="18"/>
        <v>19</v>
      </c>
    </row>
    <row r="55" spans="1:17" x14ac:dyDescent="0.3">
      <c r="A55" s="5" t="s">
        <v>201</v>
      </c>
      <c r="B55" s="31"/>
      <c r="C55" s="31"/>
      <c r="D55" s="31"/>
      <c r="J55" t="s">
        <v>9</v>
      </c>
      <c r="K55" s="14">
        <v>16</v>
      </c>
      <c r="L55" s="14">
        <v>9</v>
      </c>
      <c r="M55" s="4">
        <v>4</v>
      </c>
      <c r="N55" s="4">
        <v>6</v>
      </c>
      <c r="O55" s="4">
        <v>36</v>
      </c>
      <c r="P55" s="4">
        <v>31</v>
      </c>
      <c r="Q55" s="14">
        <f t="shared" si="18"/>
        <v>22</v>
      </c>
    </row>
    <row r="56" spans="1:17" x14ac:dyDescent="0.3">
      <c r="A56" s="5" t="s">
        <v>131</v>
      </c>
      <c r="B56" s="27" t="s">
        <v>132</v>
      </c>
      <c r="C56" s="27" t="s">
        <v>120</v>
      </c>
      <c r="D56" s="27" t="s">
        <v>121</v>
      </c>
      <c r="E56" s="27" t="s">
        <v>122</v>
      </c>
      <c r="F56" s="27" t="s">
        <v>123</v>
      </c>
      <c r="G56" s="27" t="s">
        <v>133</v>
      </c>
      <c r="H56" s="27" t="s">
        <v>134</v>
      </c>
      <c r="J56" s="57" t="s">
        <v>135</v>
      </c>
      <c r="K56" s="58">
        <v>16</v>
      </c>
      <c r="L56" s="58">
        <v>8</v>
      </c>
      <c r="M56" s="58">
        <v>2</v>
      </c>
      <c r="N56" s="58">
        <v>8</v>
      </c>
      <c r="O56" s="58">
        <v>33</v>
      </c>
      <c r="P56" s="58">
        <v>43</v>
      </c>
      <c r="Q56" s="59">
        <f t="shared" si="18"/>
        <v>18</v>
      </c>
    </row>
    <row r="57" spans="1:17" x14ac:dyDescent="0.3">
      <c r="A57" s="2" t="s">
        <v>31</v>
      </c>
      <c r="B57" s="14">
        <v>22</v>
      </c>
      <c r="C57" s="14">
        <f t="shared" ref="C57:C68" si="19">B57-D57-E57</f>
        <v>15</v>
      </c>
      <c r="D57" s="14">
        <v>2</v>
      </c>
      <c r="E57" s="14">
        <v>5</v>
      </c>
      <c r="F57" s="14">
        <v>54</v>
      </c>
      <c r="G57" s="14">
        <v>26</v>
      </c>
      <c r="H57" s="14">
        <f t="shared" ref="H57:H68" si="20">C57*2+D57</f>
        <v>32</v>
      </c>
      <c r="J57" t="s">
        <v>176</v>
      </c>
      <c r="K57" s="14">
        <v>16</v>
      </c>
      <c r="L57" s="14">
        <v>5</v>
      </c>
      <c r="M57" s="4">
        <v>2</v>
      </c>
      <c r="N57" s="4">
        <v>9</v>
      </c>
      <c r="O57" s="4">
        <v>35</v>
      </c>
      <c r="P57" s="4">
        <v>43</v>
      </c>
      <c r="Q57" s="14">
        <f t="shared" si="18"/>
        <v>12</v>
      </c>
    </row>
    <row r="58" spans="1:17" x14ac:dyDescent="0.3">
      <c r="A58" s="2" t="s">
        <v>55</v>
      </c>
      <c r="B58" s="14">
        <v>22</v>
      </c>
      <c r="C58" s="14">
        <f t="shared" si="19"/>
        <v>14</v>
      </c>
      <c r="D58" s="14">
        <v>4</v>
      </c>
      <c r="E58" s="14">
        <v>4</v>
      </c>
      <c r="F58" s="14">
        <v>62</v>
      </c>
      <c r="G58" s="14">
        <v>38</v>
      </c>
      <c r="H58" s="14">
        <f t="shared" si="20"/>
        <v>32</v>
      </c>
      <c r="J58" t="s">
        <v>0</v>
      </c>
      <c r="K58" s="14">
        <v>16</v>
      </c>
      <c r="L58" s="14">
        <v>7</v>
      </c>
      <c r="M58" s="4">
        <v>3</v>
      </c>
      <c r="N58" s="4">
        <v>12</v>
      </c>
      <c r="O58" s="4">
        <v>16</v>
      </c>
      <c r="P58" s="4">
        <v>66</v>
      </c>
      <c r="Q58" s="14">
        <f t="shared" si="18"/>
        <v>17</v>
      </c>
    </row>
    <row r="59" spans="1:17" x14ac:dyDescent="0.3">
      <c r="A59" s="2" t="s">
        <v>5</v>
      </c>
      <c r="B59" s="14">
        <v>22</v>
      </c>
      <c r="C59" s="14">
        <f t="shared" si="19"/>
        <v>11</v>
      </c>
      <c r="D59" s="14">
        <v>7</v>
      </c>
      <c r="E59" s="14">
        <v>4</v>
      </c>
      <c r="F59" s="14">
        <v>53</v>
      </c>
      <c r="G59" s="14">
        <v>42</v>
      </c>
      <c r="H59" s="14">
        <f t="shared" si="20"/>
        <v>29</v>
      </c>
      <c r="J59" t="s">
        <v>25</v>
      </c>
      <c r="K59" s="14">
        <v>16</v>
      </c>
      <c r="L59" s="14">
        <v>5</v>
      </c>
      <c r="M59" s="4">
        <v>0</v>
      </c>
      <c r="N59" s="4">
        <v>14</v>
      </c>
      <c r="O59" s="4">
        <v>16</v>
      </c>
      <c r="P59" s="4">
        <v>89</v>
      </c>
      <c r="Q59" s="14">
        <f t="shared" si="18"/>
        <v>10</v>
      </c>
    </row>
    <row r="60" spans="1:17" x14ac:dyDescent="0.3">
      <c r="A60" s="2" t="s">
        <v>6</v>
      </c>
      <c r="B60" s="14">
        <v>22</v>
      </c>
      <c r="C60" s="14">
        <f t="shared" si="19"/>
        <v>12</v>
      </c>
      <c r="D60" s="14">
        <v>4</v>
      </c>
      <c r="E60" s="14">
        <v>6</v>
      </c>
      <c r="F60" s="14">
        <v>47</v>
      </c>
      <c r="G60" s="14">
        <v>32</v>
      </c>
      <c r="H60" s="14">
        <f t="shared" si="20"/>
        <v>28</v>
      </c>
      <c r="J60" s="29" t="s">
        <v>85</v>
      </c>
    </row>
    <row r="61" spans="1:17" x14ac:dyDescent="0.3">
      <c r="A61" s="2" t="s">
        <v>30</v>
      </c>
      <c r="B61" s="14">
        <v>22</v>
      </c>
      <c r="C61" s="14">
        <f t="shared" si="19"/>
        <v>12</v>
      </c>
      <c r="D61" s="14">
        <v>4</v>
      </c>
      <c r="E61" s="14">
        <v>6</v>
      </c>
      <c r="F61" s="14">
        <v>48</v>
      </c>
      <c r="G61" s="14">
        <v>35</v>
      </c>
      <c r="H61" s="14">
        <f t="shared" si="20"/>
        <v>28</v>
      </c>
      <c r="J61" s="5" t="s">
        <v>140</v>
      </c>
    </row>
    <row r="62" spans="1:17" x14ac:dyDescent="0.3">
      <c r="A62" s="57" t="s">
        <v>135</v>
      </c>
      <c r="B62" s="58">
        <v>22</v>
      </c>
      <c r="C62" s="58">
        <f t="shared" si="19"/>
        <v>9</v>
      </c>
      <c r="D62" s="58">
        <v>5</v>
      </c>
      <c r="E62" s="58">
        <v>8</v>
      </c>
      <c r="F62" s="58">
        <v>43</v>
      </c>
      <c r="G62" s="58">
        <v>33</v>
      </c>
      <c r="H62" s="59">
        <f t="shared" si="20"/>
        <v>23</v>
      </c>
      <c r="J62" s="5" t="s">
        <v>131</v>
      </c>
      <c r="K62" s="27" t="s">
        <v>132</v>
      </c>
      <c r="L62" s="27" t="s">
        <v>120</v>
      </c>
      <c r="M62" s="27" t="s">
        <v>121</v>
      </c>
      <c r="N62" s="27" t="s">
        <v>122</v>
      </c>
      <c r="O62" s="27" t="s">
        <v>123</v>
      </c>
      <c r="P62" s="27" t="s">
        <v>133</v>
      </c>
      <c r="Q62" s="27" t="s">
        <v>134</v>
      </c>
    </row>
    <row r="63" spans="1:17" x14ac:dyDescent="0.3">
      <c r="A63" s="2" t="s">
        <v>51</v>
      </c>
      <c r="B63" s="14">
        <v>22</v>
      </c>
      <c r="C63" s="14">
        <f t="shared" si="19"/>
        <v>5</v>
      </c>
      <c r="D63" s="14">
        <v>7</v>
      </c>
      <c r="E63" s="14">
        <v>10</v>
      </c>
      <c r="F63" s="14">
        <v>34</v>
      </c>
      <c r="G63" s="14">
        <v>43</v>
      </c>
      <c r="H63" s="14">
        <f t="shared" si="20"/>
        <v>17</v>
      </c>
      <c r="J63" t="s">
        <v>110</v>
      </c>
      <c r="K63" s="4">
        <v>18</v>
      </c>
      <c r="L63" s="14">
        <f t="shared" ref="L63:L71" si="21">K63-M63-N63</f>
        <v>10</v>
      </c>
      <c r="M63" s="4">
        <v>5</v>
      </c>
      <c r="N63" s="4">
        <v>3</v>
      </c>
      <c r="O63" s="4">
        <v>49</v>
      </c>
      <c r="P63" s="4">
        <v>23</v>
      </c>
      <c r="Q63" s="14">
        <f t="shared" ref="Q63:Q71" si="22">L63*2+M63</f>
        <v>25</v>
      </c>
    </row>
    <row r="64" spans="1:17" x14ac:dyDescent="0.3">
      <c r="A64" s="2" t="s">
        <v>80</v>
      </c>
      <c r="B64" s="14">
        <v>22</v>
      </c>
      <c r="C64" s="14">
        <f t="shared" si="19"/>
        <v>7</v>
      </c>
      <c r="D64" s="14">
        <v>3</v>
      </c>
      <c r="E64" s="14">
        <v>12</v>
      </c>
      <c r="F64" s="14">
        <v>50</v>
      </c>
      <c r="G64" s="14">
        <v>63</v>
      </c>
      <c r="H64" s="14">
        <f t="shared" si="20"/>
        <v>17</v>
      </c>
      <c r="J64" t="s">
        <v>73</v>
      </c>
      <c r="K64" s="4">
        <v>18</v>
      </c>
      <c r="L64" s="14">
        <f t="shared" si="21"/>
        <v>10</v>
      </c>
      <c r="M64" s="4">
        <v>3</v>
      </c>
      <c r="N64" s="4">
        <v>5</v>
      </c>
      <c r="O64" s="4">
        <v>64</v>
      </c>
      <c r="P64" s="4">
        <v>33</v>
      </c>
      <c r="Q64" s="14">
        <f t="shared" si="22"/>
        <v>23</v>
      </c>
    </row>
    <row r="65" spans="1:17" x14ac:dyDescent="0.3">
      <c r="A65" s="2" t="s">
        <v>44</v>
      </c>
      <c r="B65" s="14">
        <v>22</v>
      </c>
      <c r="C65" s="14">
        <f t="shared" si="19"/>
        <v>5</v>
      </c>
      <c r="D65" s="14">
        <v>6</v>
      </c>
      <c r="E65" s="14">
        <v>11</v>
      </c>
      <c r="F65" s="14">
        <v>41</v>
      </c>
      <c r="G65" s="14">
        <v>56</v>
      </c>
      <c r="H65" s="14">
        <f t="shared" si="20"/>
        <v>16</v>
      </c>
      <c r="J65" s="32" t="s">
        <v>160</v>
      </c>
      <c r="K65" s="11">
        <v>18</v>
      </c>
      <c r="L65" s="33">
        <f t="shared" si="21"/>
        <v>11</v>
      </c>
      <c r="M65" s="33">
        <v>1</v>
      </c>
      <c r="N65" s="33">
        <v>6</v>
      </c>
      <c r="O65" s="33">
        <v>49</v>
      </c>
      <c r="P65" s="33">
        <v>34</v>
      </c>
      <c r="Q65" s="33">
        <f t="shared" si="22"/>
        <v>23</v>
      </c>
    </row>
    <row r="66" spans="1:17" x14ac:dyDescent="0.3">
      <c r="A66" s="2" t="s">
        <v>77</v>
      </c>
      <c r="B66" s="14">
        <v>22</v>
      </c>
      <c r="C66" s="14">
        <f t="shared" si="19"/>
        <v>7</v>
      </c>
      <c r="D66" s="14">
        <v>2</v>
      </c>
      <c r="E66" s="14">
        <v>13</v>
      </c>
      <c r="F66" s="14">
        <v>37</v>
      </c>
      <c r="G66" s="14">
        <v>52</v>
      </c>
      <c r="H66" s="14">
        <f t="shared" si="20"/>
        <v>16</v>
      </c>
      <c r="J66" t="s">
        <v>8</v>
      </c>
      <c r="K66" s="4">
        <v>18</v>
      </c>
      <c r="L66" s="14">
        <f t="shared" si="21"/>
        <v>8</v>
      </c>
      <c r="M66" s="4">
        <v>6</v>
      </c>
      <c r="N66" s="4">
        <v>4</v>
      </c>
      <c r="O66" s="4">
        <v>38</v>
      </c>
      <c r="P66" s="4">
        <v>35</v>
      </c>
      <c r="Q66" s="14">
        <f t="shared" si="22"/>
        <v>22</v>
      </c>
    </row>
    <row r="67" spans="1:17" x14ac:dyDescent="0.3">
      <c r="A67" s="2" t="s">
        <v>37</v>
      </c>
      <c r="B67" s="14">
        <v>22</v>
      </c>
      <c r="C67" s="14">
        <f t="shared" si="19"/>
        <v>6</v>
      </c>
      <c r="D67" s="14">
        <v>4</v>
      </c>
      <c r="E67" s="14">
        <v>12</v>
      </c>
      <c r="F67" s="14">
        <v>30</v>
      </c>
      <c r="G67" s="14">
        <v>50</v>
      </c>
      <c r="H67" s="14">
        <f t="shared" si="20"/>
        <v>16</v>
      </c>
      <c r="J67" t="s">
        <v>27</v>
      </c>
      <c r="K67" s="4">
        <v>18</v>
      </c>
      <c r="L67" s="14">
        <f t="shared" si="21"/>
        <v>8</v>
      </c>
      <c r="M67" s="4">
        <v>4</v>
      </c>
      <c r="N67" s="4">
        <v>6</v>
      </c>
      <c r="O67" s="4">
        <v>39</v>
      </c>
      <c r="P67" s="4">
        <v>29</v>
      </c>
      <c r="Q67" s="14">
        <f t="shared" si="22"/>
        <v>20</v>
      </c>
    </row>
    <row r="68" spans="1:17" x14ac:dyDescent="0.3">
      <c r="A68" s="2" t="s">
        <v>24</v>
      </c>
      <c r="B68" s="14">
        <v>22</v>
      </c>
      <c r="C68" s="14">
        <f t="shared" si="19"/>
        <v>3</v>
      </c>
      <c r="D68" s="14">
        <v>4</v>
      </c>
      <c r="E68" s="14">
        <v>15</v>
      </c>
      <c r="F68" s="14">
        <v>26</v>
      </c>
      <c r="G68" s="14">
        <v>55</v>
      </c>
      <c r="H68" s="14">
        <f t="shared" si="20"/>
        <v>10</v>
      </c>
      <c r="J68" s="2" t="s">
        <v>112</v>
      </c>
      <c r="K68" s="14">
        <v>18</v>
      </c>
      <c r="L68" s="14">
        <f t="shared" si="21"/>
        <v>7</v>
      </c>
      <c r="M68" s="14">
        <v>5</v>
      </c>
      <c r="N68" s="14">
        <v>6</v>
      </c>
      <c r="O68" s="14">
        <v>33</v>
      </c>
      <c r="P68" s="14">
        <v>36</v>
      </c>
      <c r="Q68" s="14">
        <f t="shared" si="22"/>
        <v>19</v>
      </c>
    </row>
    <row r="69" spans="1:17" x14ac:dyDescent="0.3">
      <c r="A69" s="30" t="s">
        <v>85</v>
      </c>
      <c r="J69" t="s">
        <v>29</v>
      </c>
      <c r="K69" s="4">
        <v>18</v>
      </c>
      <c r="L69" s="14">
        <f t="shared" si="21"/>
        <v>5</v>
      </c>
      <c r="M69" s="4">
        <v>6</v>
      </c>
      <c r="N69" s="4">
        <v>7</v>
      </c>
      <c r="O69" s="4">
        <v>45</v>
      </c>
      <c r="P69" s="4">
        <v>46</v>
      </c>
      <c r="Q69" s="14">
        <f t="shared" si="22"/>
        <v>16</v>
      </c>
    </row>
    <row r="70" spans="1:17" x14ac:dyDescent="0.3">
      <c r="A70" s="5" t="s">
        <v>141</v>
      </c>
      <c r="B70" s="31"/>
      <c r="C70" s="31"/>
      <c r="D70" s="31"/>
      <c r="J70" t="s">
        <v>12</v>
      </c>
      <c r="K70" s="4">
        <v>18</v>
      </c>
      <c r="L70" s="14">
        <f t="shared" si="21"/>
        <v>4</v>
      </c>
      <c r="M70" s="4">
        <v>6</v>
      </c>
      <c r="N70" s="4">
        <v>8</v>
      </c>
      <c r="O70" s="4">
        <v>30</v>
      </c>
      <c r="P70" s="4">
        <v>42</v>
      </c>
      <c r="Q70" s="14">
        <f t="shared" si="22"/>
        <v>14</v>
      </c>
    </row>
    <row r="71" spans="1:17" x14ac:dyDescent="0.3">
      <c r="A71" s="5" t="s">
        <v>131</v>
      </c>
      <c r="B71" s="27" t="s">
        <v>132</v>
      </c>
      <c r="C71" s="27" t="s">
        <v>120</v>
      </c>
      <c r="D71" s="27" t="s">
        <v>121</v>
      </c>
      <c r="E71" s="27" t="s">
        <v>122</v>
      </c>
      <c r="F71" s="27" t="s">
        <v>123</v>
      </c>
      <c r="G71" s="27" t="s">
        <v>133</v>
      </c>
      <c r="H71" s="27" t="s">
        <v>134</v>
      </c>
      <c r="J71" s="57" t="s">
        <v>135</v>
      </c>
      <c r="K71" s="58">
        <v>18</v>
      </c>
      <c r="L71" s="58">
        <f t="shared" si="21"/>
        <v>4</v>
      </c>
      <c r="M71" s="58">
        <v>4</v>
      </c>
      <c r="N71" s="58">
        <v>10</v>
      </c>
      <c r="O71" s="58">
        <v>34</v>
      </c>
      <c r="P71" s="58">
        <v>51</v>
      </c>
      <c r="Q71" s="59">
        <f t="shared" si="22"/>
        <v>12</v>
      </c>
    </row>
    <row r="72" spans="1:17" x14ac:dyDescent="0.3">
      <c r="A72" s="2" t="s">
        <v>6</v>
      </c>
      <c r="B72" s="14">
        <v>22</v>
      </c>
      <c r="C72" s="14">
        <f t="shared" ref="C72:C82" si="23">B72-D72-E72</f>
        <v>16</v>
      </c>
      <c r="D72" s="14">
        <v>4</v>
      </c>
      <c r="E72" s="14">
        <v>2</v>
      </c>
      <c r="F72" s="14">
        <v>65</v>
      </c>
      <c r="G72" s="14">
        <v>31</v>
      </c>
      <c r="H72" s="14">
        <f t="shared" ref="H72:H82" si="24">C72*2+D72</f>
        <v>36</v>
      </c>
      <c r="J72" t="s">
        <v>52</v>
      </c>
      <c r="K72" s="4">
        <v>18</v>
      </c>
      <c r="L72" s="14">
        <f t="shared" ref="L72" si="25">K72-M72-N72</f>
        <v>2</v>
      </c>
      <c r="M72" s="4">
        <v>2</v>
      </c>
      <c r="N72" s="4">
        <v>14</v>
      </c>
      <c r="O72" s="4">
        <v>20</v>
      </c>
      <c r="P72" s="4">
        <v>72</v>
      </c>
      <c r="Q72" s="14">
        <f t="shared" ref="Q72" si="26">L72*2+M72</f>
        <v>6</v>
      </c>
    </row>
    <row r="73" spans="1:17" x14ac:dyDescent="0.3">
      <c r="A73" s="32" t="s">
        <v>30</v>
      </c>
      <c r="B73" s="14">
        <v>22</v>
      </c>
      <c r="C73" s="33">
        <f t="shared" si="23"/>
        <v>13</v>
      </c>
      <c r="D73" s="33">
        <v>3</v>
      </c>
      <c r="E73" s="33">
        <v>6</v>
      </c>
      <c r="F73" s="33">
        <v>66</v>
      </c>
      <c r="G73" s="33">
        <v>42</v>
      </c>
      <c r="H73" s="33">
        <f t="shared" si="24"/>
        <v>29</v>
      </c>
      <c r="J73" s="29" t="s">
        <v>85</v>
      </c>
    </row>
    <row r="74" spans="1:17" x14ac:dyDescent="0.3">
      <c r="A74" s="32" t="s">
        <v>80</v>
      </c>
      <c r="B74" s="14">
        <v>22</v>
      </c>
      <c r="C74" s="33">
        <f t="shared" si="23"/>
        <v>11</v>
      </c>
      <c r="D74" s="33">
        <v>7</v>
      </c>
      <c r="E74" s="33">
        <v>4</v>
      </c>
      <c r="F74" s="33">
        <v>53</v>
      </c>
      <c r="G74" s="33">
        <v>38</v>
      </c>
      <c r="H74" s="33">
        <f t="shared" si="24"/>
        <v>29</v>
      </c>
      <c r="J74" s="5" t="s">
        <v>142</v>
      </c>
    </row>
    <row r="75" spans="1:17" x14ac:dyDescent="0.3">
      <c r="A75" s="32" t="s">
        <v>5</v>
      </c>
      <c r="B75" s="14">
        <v>22</v>
      </c>
      <c r="C75" s="33">
        <f t="shared" si="23"/>
        <v>10</v>
      </c>
      <c r="D75" s="33">
        <v>5</v>
      </c>
      <c r="E75" s="33">
        <v>7</v>
      </c>
      <c r="F75" s="33">
        <v>66</v>
      </c>
      <c r="G75" s="33">
        <v>46</v>
      </c>
      <c r="H75" s="33">
        <f t="shared" si="24"/>
        <v>25</v>
      </c>
      <c r="J75" s="5" t="s">
        <v>131</v>
      </c>
      <c r="K75" s="27" t="s">
        <v>132</v>
      </c>
      <c r="L75" s="27" t="s">
        <v>120</v>
      </c>
      <c r="M75" s="27" t="s">
        <v>121</v>
      </c>
      <c r="N75" s="27" t="s">
        <v>122</v>
      </c>
      <c r="O75" s="27" t="s">
        <v>123</v>
      </c>
      <c r="P75" s="27" t="s">
        <v>133</v>
      </c>
      <c r="Q75" s="27" t="s">
        <v>134</v>
      </c>
    </row>
    <row r="76" spans="1:17" x14ac:dyDescent="0.3">
      <c r="A76" s="57" t="s">
        <v>135</v>
      </c>
      <c r="B76" s="58">
        <v>22</v>
      </c>
      <c r="C76" s="58">
        <f t="shared" si="23"/>
        <v>10</v>
      </c>
      <c r="D76" s="58">
        <v>3</v>
      </c>
      <c r="E76" s="58">
        <v>9</v>
      </c>
      <c r="F76" s="58">
        <v>47</v>
      </c>
      <c r="G76" s="58">
        <v>49</v>
      </c>
      <c r="H76" s="59">
        <f t="shared" si="24"/>
        <v>23</v>
      </c>
      <c r="J76" t="s">
        <v>53</v>
      </c>
      <c r="K76" s="4">
        <v>18</v>
      </c>
      <c r="L76" s="14">
        <f t="shared" ref="L76:L85" si="27">K76-M76-N76</f>
        <v>15</v>
      </c>
      <c r="M76" s="4">
        <v>3</v>
      </c>
      <c r="N76" s="4">
        <v>0</v>
      </c>
      <c r="O76" s="4">
        <v>77</v>
      </c>
      <c r="P76" s="4">
        <v>13</v>
      </c>
      <c r="Q76" s="14">
        <f t="shared" ref="Q76:Q82" si="28">L76*2+M76</f>
        <v>33</v>
      </c>
    </row>
    <row r="77" spans="1:17" x14ac:dyDescent="0.3">
      <c r="A77" s="32" t="s">
        <v>27</v>
      </c>
      <c r="B77" s="14">
        <v>22</v>
      </c>
      <c r="C77" s="33">
        <f t="shared" si="23"/>
        <v>7</v>
      </c>
      <c r="D77" s="33">
        <v>8</v>
      </c>
      <c r="E77" s="33">
        <v>7</v>
      </c>
      <c r="F77" s="33">
        <v>45</v>
      </c>
      <c r="G77" s="33">
        <v>47</v>
      </c>
      <c r="H77" s="33">
        <f t="shared" si="24"/>
        <v>22</v>
      </c>
      <c r="J77" t="s">
        <v>179</v>
      </c>
      <c r="K77" s="4">
        <v>18</v>
      </c>
      <c r="L77" s="14">
        <f t="shared" si="27"/>
        <v>12</v>
      </c>
      <c r="M77" s="4">
        <v>3</v>
      </c>
      <c r="N77" s="4">
        <v>3</v>
      </c>
      <c r="O77" s="4">
        <v>58</v>
      </c>
      <c r="P77" s="4">
        <v>18</v>
      </c>
      <c r="Q77" s="14">
        <f t="shared" si="28"/>
        <v>27</v>
      </c>
    </row>
    <row r="78" spans="1:17" x14ac:dyDescent="0.3">
      <c r="A78" s="32" t="s">
        <v>51</v>
      </c>
      <c r="B78" s="14">
        <v>22</v>
      </c>
      <c r="C78" s="33">
        <f t="shared" si="23"/>
        <v>7</v>
      </c>
      <c r="D78" s="33">
        <v>6</v>
      </c>
      <c r="E78" s="33">
        <v>9</v>
      </c>
      <c r="F78" s="33">
        <v>46</v>
      </c>
      <c r="G78" s="33">
        <v>44</v>
      </c>
      <c r="H78" s="33">
        <f t="shared" si="24"/>
        <v>20</v>
      </c>
      <c r="J78" s="57" t="s">
        <v>205</v>
      </c>
      <c r="K78" s="58">
        <v>18</v>
      </c>
      <c r="L78" s="58">
        <f t="shared" si="27"/>
        <v>11</v>
      </c>
      <c r="M78" s="58">
        <v>4</v>
      </c>
      <c r="N78" s="58">
        <v>3</v>
      </c>
      <c r="O78" s="58">
        <v>68</v>
      </c>
      <c r="P78" s="58">
        <v>38</v>
      </c>
      <c r="Q78" s="59">
        <f t="shared" si="28"/>
        <v>26</v>
      </c>
    </row>
    <row r="79" spans="1:17" x14ac:dyDescent="0.3">
      <c r="A79" s="32" t="s">
        <v>77</v>
      </c>
      <c r="B79" s="14">
        <v>22</v>
      </c>
      <c r="C79" s="33">
        <f t="shared" si="23"/>
        <v>8</v>
      </c>
      <c r="D79" s="33">
        <v>3</v>
      </c>
      <c r="E79" s="33">
        <v>11</v>
      </c>
      <c r="F79" s="33">
        <v>44</v>
      </c>
      <c r="G79" s="33">
        <v>60</v>
      </c>
      <c r="H79" s="33">
        <f t="shared" si="24"/>
        <v>19</v>
      </c>
      <c r="J79" t="s">
        <v>5</v>
      </c>
      <c r="K79" s="4">
        <v>18</v>
      </c>
      <c r="L79" s="14">
        <f t="shared" si="27"/>
        <v>9</v>
      </c>
      <c r="M79" s="4">
        <v>0</v>
      </c>
      <c r="N79" s="4">
        <v>9</v>
      </c>
      <c r="O79" s="4">
        <v>43</v>
      </c>
      <c r="P79" s="4">
        <v>39</v>
      </c>
      <c r="Q79" s="14">
        <f t="shared" si="28"/>
        <v>18</v>
      </c>
    </row>
    <row r="80" spans="1:17" x14ac:dyDescent="0.3">
      <c r="A80" s="32" t="s">
        <v>24</v>
      </c>
      <c r="B80" s="14">
        <v>22</v>
      </c>
      <c r="C80" s="33">
        <f t="shared" si="23"/>
        <v>5</v>
      </c>
      <c r="D80" s="33">
        <v>8</v>
      </c>
      <c r="E80" s="33">
        <v>9</v>
      </c>
      <c r="F80" s="33">
        <v>44</v>
      </c>
      <c r="G80" s="33">
        <v>56</v>
      </c>
      <c r="H80" s="33">
        <f t="shared" si="24"/>
        <v>18</v>
      </c>
      <c r="J80" t="s">
        <v>27</v>
      </c>
      <c r="K80" s="4">
        <v>18</v>
      </c>
      <c r="L80" s="14">
        <f t="shared" si="27"/>
        <v>6</v>
      </c>
      <c r="M80" s="4">
        <v>3</v>
      </c>
      <c r="N80" s="4">
        <v>9</v>
      </c>
      <c r="O80" s="4">
        <v>47</v>
      </c>
      <c r="P80" s="4">
        <v>42</v>
      </c>
      <c r="Q80" s="14">
        <f t="shared" si="28"/>
        <v>15</v>
      </c>
    </row>
    <row r="81" spans="1:17" x14ac:dyDescent="0.3">
      <c r="A81" s="32" t="s">
        <v>37</v>
      </c>
      <c r="B81" s="14">
        <v>22</v>
      </c>
      <c r="C81" s="33">
        <f t="shared" si="23"/>
        <v>5</v>
      </c>
      <c r="D81" s="33">
        <v>5</v>
      </c>
      <c r="E81" s="33">
        <v>12</v>
      </c>
      <c r="F81" s="33">
        <v>42</v>
      </c>
      <c r="G81" s="33">
        <v>60</v>
      </c>
      <c r="H81" s="33">
        <f t="shared" si="24"/>
        <v>15</v>
      </c>
      <c r="J81" s="2" t="s">
        <v>24</v>
      </c>
      <c r="K81" s="4">
        <v>18</v>
      </c>
      <c r="L81" s="14">
        <f t="shared" si="27"/>
        <v>5</v>
      </c>
      <c r="M81" s="14">
        <v>3</v>
      </c>
      <c r="N81" s="14">
        <v>10</v>
      </c>
      <c r="O81" s="14">
        <v>33</v>
      </c>
      <c r="P81" s="14">
        <v>65</v>
      </c>
      <c r="Q81" s="14">
        <f t="shared" si="28"/>
        <v>13</v>
      </c>
    </row>
    <row r="82" spans="1:17" x14ac:dyDescent="0.3">
      <c r="A82" s="32" t="s">
        <v>13</v>
      </c>
      <c r="B82" s="14">
        <v>22</v>
      </c>
      <c r="C82" s="33">
        <f t="shared" si="23"/>
        <v>6</v>
      </c>
      <c r="D82" s="33">
        <v>3</v>
      </c>
      <c r="E82" s="33">
        <v>13</v>
      </c>
      <c r="F82" s="33">
        <v>44</v>
      </c>
      <c r="G82" s="33">
        <v>67</v>
      </c>
      <c r="H82" s="33">
        <f t="shared" si="24"/>
        <v>15</v>
      </c>
      <c r="J82" s="32" t="s">
        <v>59</v>
      </c>
      <c r="K82" s="4">
        <v>18</v>
      </c>
      <c r="L82" s="14">
        <f t="shared" si="27"/>
        <v>5</v>
      </c>
      <c r="M82" s="33">
        <v>3</v>
      </c>
      <c r="N82" s="33">
        <v>10</v>
      </c>
      <c r="O82" s="33">
        <v>14</v>
      </c>
      <c r="P82" s="33">
        <v>48</v>
      </c>
      <c r="Q82" s="33">
        <f t="shared" si="28"/>
        <v>13</v>
      </c>
    </row>
    <row r="83" spans="1:17" x14ac:dyDescent="0.3">
      <c r="A83" s="32" t="s">
        <v>33</v>
      </c>
      <c r="B83" s="14">
        <v>22</v>
      </c>
      <c r="C83" s="33">
        <f t="shared" ref="C83" si="29">B83-D83-E83</f>
        <v>5</v>
      </c>
      <c r="D83" s="33">
        <v>3</v>
      </c>
      <c r="E83" s="33">
        <v>14</v>
      </c>
      <c r="F83" s="33">
        <v>36</v>
      </c>
      <c r="G83" s="33">
        <v>58</v>
      </c>
      <c r="H83" s="33">
        <f t="shared" ref="H83" si="30">C83*2+D83</f>
        <v>13</v>
      </c>
      <c r="J83" t="s">
        <v>211</v>
      </c>
      <c r="K83" s="4">
        <v>18</v>
      </c>
      <c r="L83" s="14">
        <f t="shared" si="27"/>
        <v>4</v>
      </c>
      <c r="M83" s="28">
        <v>5</v>
      </c>
      <c r="N83" s="28">
        <v>9</v>
      </c>
      <c r="O83" s="28">
        <v>22</v>
      </c>
      <c r="P83" s="28">
        <v>41</v>
      </c>
      <c r="Q83" s="28">
        <v>12</v>
      </c>
    </row>
    <row r="84" spans="1:17" x14ac:dyDescent="0.3">
      <c r="A84" s="30" t="s">
        <v>85</v>
      </c>
      <c r="J84" t="s">
        <v>212</v>
      </c>
      <c r="K84" s="4">
        <v>18</v>
      </c>
      <c r="L84" s="14">
        <f t="shared" si="27"/>
        <v>5</v>
      </c>
      <c r="M84" s="28">
        <v>2</v>
      </c>
      <c r="N84" s="28">
        <v>11</v>
      </c>
      <c r="O84" s="28">
        <v>32</v>
      </c>
      <c r="P84" s="28">
        <v>69</v>
      </c>
      <c r="Q84" s="28">
        <v>11</v>
      </c>
    </row>
    <row r="85" spans="1:17" x14ac:dyDescent="0.3">
      <c r="A85" s="5" t="s">
        <v>143</v>
      </c>
      <c r="B85" s="34"/>
      <c r="C85" s="34"/>
      <c r="D85" s="34"/>
      <c r="J85" s="57" t="s">
        <v>206</v>
      </c>
      <c r="K85" s="58">
        <v>18</v>
      </c>
      <c r="L85" s="58">
        <f t="shared" si="27"/>
        <v>2</v>
      </c>
      <c r="M85" s="58">
        <v>6</v>
      </c>
      <c r="N85" s="58">
        <v>10</v>
      </c>
      <c r="O85" s="58">
        <v>34</v>
      </c>
      <c r="P85" s="58">
        <v>55</v>
      </c>
      <c r="Q85" s="59">
        <f t="shared" ref="Q85" si="31">L85*2+M85</f>
        <v>10</v>
      </c>
    </row>
    <row r="86" spans="1:17" x14ac:dyDescent="0.3">
      <c r="A86" s="5" t="s">
        <v>131</v>
      </c>
      <c r="B86" s="27" t="s">
        <v>132</v>
      </c>
      <c r="C86" s="27" t="s">
        <v>120</v>
      </c>
      <c r="D86" s="27" t="s">
        <v>121</v>
      </c>
      <c r="E86" s="27" t="s">
        <v>122</v>
      </c>
      <c r="F86" s="27" t="s">
        <v>123</v>
      </c>
      <c r="G86" s="27" t="s">
        <v>133</v>
      </c>
      <c r="H86" s="27" t="s">
        <v>134</v>
      </c>
      <c r="J86" s="43" t="s">
        <v>213</v>
      </c>
    </row>
    <row r="87" spans="1:17" x14ac:dyDescent="0.3">
      <c r="A87" s="32" t="s">
        <v>5</v>
      </c>
      <c r="B87" s="33">
        <v>20</v>
      </c>
      <c r="C87" s="33">
        <f t="shared" ref="C87:C97" si="32">B87-D87-E87</f>
        <v>14</v>
      </c>
      <c r="D87" s="33">
        <v>4</v>
      </c>
      <c r="E87" s="33">
        <v>2</v>
      </c>
      <c r="F87" s="33">
        <v>61</v>
      </c>
      <c r="G87" s="33">
        <v>38</v>
      </c>
      <c r="H87" s="33">
        <f t="shared" ref="H87:H97" si="33">C87*2+D87</f>
        <v>32</v>
      </c>
    </row>
    <row r="88" spans="1:17" x14ac:dyDescent="0.3">
      <c r="A88" s="57" t="s">
        <v>135</v>
      </c>
      <c r="B88" s="58">
        <v>20</v>
      </c>
      <c r="C88" s="58">
        <f t="shared" si="32"/>
        <v>11</v>
      </c>
      <c r="D88" s="58">
        <v>3</v>
      </c>
      <c r="E88" s="58">
        <v>6</v>
      </c>
      <c r="F88" s="58">
        <v>55</v>
      </c>
      <c r="G88" s="58">
        <v>32</v>
      </c>
      <c r="H88" s="59">
        <f t="shared" si="33"/>
        <v>25</v>
      </c>
    </row>
    <row r="89" spans="1:17" x14ac:dyDescent="0.3">
      <c r="A89" s="32" t="s">
        <v>27</v>
      </c>
      <c r="B89" s="33">
        <v>20</v>
      </c>
      <c r="C89" s="33">
        <f t="shared" si="32"/>
        <v>9</v>
      </c>
      <c r="D89" s="33">
        <v>5</v>
      </c>
      <c r="E89" s="33">
        <v>6</v>
      </c>
      <c r="F89" s="33">
        <v>56</v>
      </c>
      <c r="G89" s="33">
        <v>46</v>
      </c>
      <c r="H89" s="33">
        <f t="shared" si="33"/>
        <v>23</v>
      </c>
    </row>
    <row r="90" spans="1:17" x14ac:dyDescent="0.3">
      <c r="A90" s="2" t="s">
        <v>6</v>
      </c>
      <c r="B90" s="14">
        <v>20</v>
      </c>
      <c r="C90" s="14">
        <f t="shared" si="32"/>
        <v>9</v>
      </c>
      <c r="D90" s="14">
        <v>4</v>
      </c>
      <c r="E90" s="14">
        <v>7</v>
      </c>
      <c r="F90" s="14">
        <v>51</v>
      </c>
      <c r="G90" s="14">
        <v>47</v>
      </c>
      <c r="H90" s="14">
        <f t="shared" si="33"/>
        <v>22</v>
      </c>
    </row>
    <row r="91" spans="1:17" x14ac:dyDescent="0.3">
      <c r="A91" s="32" t="s">
        <v>77</v>
      </c>
      <c r="B91" s="33">
        <v>20</v>
      </c>
      <c r="C91" s="33">
        <f t="shared" si="32"/>
        <v>9</v>
      </c>
      <c r="D91" s="33">
        <v>2</v>
      </c>
      <c r="E91" s="33">
        <v>9</v>
      </c>
      <c r="F91" s="33">
        <v>59</v>
      </c>
      <c r="G91" s="33">
        <v>52</v>
      </c>
      <c r="H91" s="33">
        <f t="shared" si="33"/>
        <v>20</v>
      </c>
    </row>
    <row r="92" spans="1:17" x14ac:dyDescent="0.3">
      <c r="A92" s="32" t="s">
        <v>80</v>
      </c>
      <c r="B92" s="33">
        <v>20</v>
      </c>
      <c r="C92" s="33">
        <f t="shared" si="32"/>
        <v>8</v>
      </c>
      <c r="D92" s="33">
        <v>4</v>
      </c>
      <c r="E92" s="33">
        <v>8</v>
      </c>
      <c r="F92" s="33">
        <v>46</v>
      </c>
      <c r="G92" s="33">
        <v>42</v>
      </c>
      <c r="H92" s="33">
        <f t="shared" si="33"/>
        <v>20</v>
      </c>
    </row>
    <row r="93" spans="1:17" x14ac:dyDescent="0.3">
      <c r="A93" s="32" t="s">
        <v>56</v>
      </c>
      <c r="B93" s="33">
        <v>20</v>
      </c>
      <c r="C93" s="33">
        <f t="shared" si="32"/>
        <v>8</v>
      </c>
      <c r="D93" s="33">
        <v>3</v>
      </c>
      <c r="E93" s="33">
        <v>9</v>
      </c>
      <c r="F93" s="33">
        <v>47</v>
      </c>
      <c r="G93" s="33">
        <v>55</v>
      </c>
      <c r="H93" s="33">
        <f t="shared" si="33"/>
        <v>19</v>
      </c>
    </row>
    <row r="94" spans="1:17" x14ac:dyDescent="0.3">
      <c r="A94" s="32" t="s">
        <v>30</v>
      </c>
      <c r="B94" s="33">
        <v>20</v>
      </c>
      <c r="C94" s="33">
        <f t="shared" si="32"/>
        <v>6</v>
      </c>
      <c r="D94" s="33">
        <v>6</v>
      </c>
      <c r="E94" s="33">
        <v>8</v>
      </c>
      <c r="F94" s="33">
        <v>38</v>
      </c>
      <c r="G94" s="33">
        <v>62</v>
      </c>
      <c r="H94" s="33">
        <f t="shared" si="33"/>
        <v>18</v>
      </c>
    </row>
    <row r="95" spans="1:17" x14ac:dyDescent="0.3">
      <c r="A95" s="32" t="s">
        <v>13</v>
      </c>
      <c r="B95" s="33">
        <v>20</v>
      </c>
      <c r="C95" s="33">
        <f t="shared" si="32"/>
        <v>5</v>
      </c>
      <c r="D95" s="33">
        <v>6</v>
      </c>
      <c r="E95" s="33">
        <v>9</v>
      </c>
      <c r="F95" s="33">
        <v>36</v>
      </c>
      <c r="G95" s="33">
        <v>46</v>
      </c>
      <c r="H95" s="33">
        <f t="shared" si="33"/>
        <v>16</v>
      </c>
    </row>
    <row r="96" spans="1:17" x14ac:dyDescent="0.3">
      <c r="A96" s="32" t="s">
        <v>37</v>
      </c>
      <c r="B96" s="33">
        <v>20</v>
      </c>
      <c r="C96" s="33">
        <f t="shared" si="32"/>
        <v>5</v>
      </c>
      <c r="D96" s="33">
        <v>4</v>
      </c>
      <c r="E96" s="33">
        <v>11</v>
      </c>
      <c r="F96" s="33">
        <v>38</v>
      </c>
      <c r="G96" s="33">
        <v>56</v>
      </c>
      <c r="H96" s="33">
        <f t="shared" si="33"/>
        <v>14</v>
      </c>
    </row>
    <row r="97" spans="1:8" x14ac:dyDescent="0.3">
      <c r="A97" s="32" t="s">
        <v>51</v>
      </c>
      <c r="B97" s="33">
        <v>20</v>
      </c>
      <c r="C97" s="33">
        <f t="shared" si="32"/>
        <v>4</v>
      </c>
      <c r="D97" s="33">
        <v>3</v>
      </c>
      <c r="E97" s="33">
        <v>13</v>
      </c>
      <c r="F97" s="33">
        <v>51</v>
      </c>
      <c r="G97" s="33">
        <v>62</v>
      </c>
      <c r="H97" s="33">
        <f t="shared" si="33"/>
        <v>11</v>
      </c>
    </row>
    <row r="98" spans="1:8" x14ac:dyDescent="0.3">
      <c r="A98" s="30" t="s">
        <v>85</v>
      </c>
    </row>
    <row r="99" spans="1:8" x14ac:dyDescent="0.3">
      <c r="A99" s="5" t="s">
        <v>144</v>
      </c>
      <c r="B99" s="34"/>
      <c r="C99" s="34"/>
      <c r="D99" s="34"/>
    </row>
    <row r="100" spans="1:8" x14ac:dyDescent="0.3">
      <c r="A100" s="5" t="s">
        <v>131</v>
      </c>
      <c r="B100" s="27" t="s">
        <v>132</v>
      </c>
      <c r="C100" s="27" t="s">
        <v>120</v>
      </c>
      <c r="D100" s="27" t="s">
        <v>121</v>
      </c>
      <c r="E100" s="27" t="s">
        <v>122</v>
      </c>
      <c r="F100" s="27" t="s">
        <v>123</v>
      </c>
      <c r="G100" s="27" t="s">
        <v>133</v>
      </c>
      <c r="H100" s="27" t="s">
        <v>134</v>
      </c>
    </row>
    <row r="101" spans="1:8" x14ac:dyDescent="0.3">
      <c r="A101" s="57" t="s">
        <v>135</v>
      </c>
      <c r="B101" s="58">
        <v>22</v>
      </c>
      <c r="C101" s="58">
        <f t="shared" ref="C101:C112" si="34">B101-D101-E101</f>
        <v>15</v>
      </c>
      <c r="D101" s="58">
        <v>4</v>
      </c>
      <c r="E101" s="58">
        <v>3</v>
      </c>
      <c r="F101" s="58">
        <v>73</v>
      </c>
      <c r="G101" s="58">
        <v>24</v>
      </c>
      <c r="H101" s="59">
        <f t="shared" ref="H101:H112" si="35">C101*2+D101</f>
        <v>34</v>
      </c>
    </row>
    <row r="102" spans="1:8" x14ac:dyDescent="0.3">
      <c r="A102" s="32" t="s">
        <v>55</v>
      </c>
      <c r="B102" s="33">
        <v>22</v>
      </c>
      <c r="C102" s="33">
        <f t="shared" si="34"/>
        <v>14</v>
      </c>
      <c r="D102" s="33">
        <v>5</v>
      </c>
      <c r="E102" s="33">
        <v>3</v>
      </c>
      <c r="F102" s="33">
        <v>57</v>
      </c>
      <c r="G102" s="33">
        <v>36</v>
      </c>
      <c r="H102" s="33">
        <f t="shared" si="35"/>
        <v>33</v>
      </c>
    </row>
    <row r="103" spans="1:8" x14ac:dyDescent="0.3">
      <c r="A103" s="32" t="s">
        <v>27</v>
      </c>
      <c r="B103" s="33">
        <v>22</v>
      </c>
      <c r="C103" s="33">
        <f t="shared" si="34"/>
        <v>12</v>
      </c>
      <c r="D103" s="33">
        <v>5</v>
      </c>
      <c r="E103" s="33">
        <v>5</v>
      </c>
      <c r="F103" s="33">
        <v>53</v>
      </c>
      <c r="G103" s="33">
        <v>39</v>
      </c>
      <c r="H103" s="33">
        <f t="shared" si="35"/>
        <v>29</v>
      </c>
    </row>
    <row r="104" spans="1:8" x14ac:dyDescent="0.3">
      <c r="A104" s="32" t="s">
        <v>51</v>
      </c>
      <c r="B104" s="33">
        <v>22</v>
      </c>
      <c r="C104" s="33">
        <f t="shared" si="34"/>
        <v>10</v>
      </c>
      <c r="D104" s="33">
        <v>8</v>
      </c>
      <c r="E104" s="33">
        <v>4</v>
      </c>
      <c r="F104" s="33">
        <v>77</v>
      </c>
      <c r="G104" s="33">
        <v>42</v>
      </c>
      <c r="H104" s="33">
        <f t="shared" si="35"/>
        <v>28</v>
      </c>
    </row>
    <row r="105" spans="1:8" x14ac:dyDescent="0.3">
      <c r="A105" s="2" t="s">
        <v>80</v>
      </c>
      <c r="B105" s="14">
        <v>22</v>
      </c>
      <c r="C105" s="14">
        <f t="shared" si="34"/>
        <v>12</v>
      </c>
      <c r="D105" s="14">
        <v>1</v>
      </c>
      <c r="E105" s="14">
        <v>9</v>
      </c>
      <c r="F105" s="14">
        <v>66</v>
      </c>
      <c r="G105" s="14">
        <v>45</v>
      </c>
      <c r="H105" s="14">
        <f t="shared" si="35"/>
        <v>25</v>
      </c>
    </row>
    <row r="106" spans="1:8" x14ac:dyDescent="0.3">
      <c r="A106" s="2" t="s">
        <v>37</v>
      </c>
      <c r="B106" s="14">
        <v>22</v>
      </c>
      <c r="C106" s="14">
        <f t="shared" si="34"/>
        <v>11</v>
      </c>
      <c r="D106" s="14">
        <v>1</v>
      </c>
      <c r="E106" s="14">
        <v>10</v>
      </c>
      <c r="F106" s="14">
        <v>49</v>
      </c>
      <c r="G106" s="14">
        <v>38</v>
      </c>
      <c r="H106" s="14">
        <f t="shared" si="35"/>
        <v>23</v>
      </c>
    </row>
    <row r="107" spans="1:8" x14ac:dyDescent="0.3">
      <c r="A107" s="2" t="s">
        <v>5</v>
      </c>
      <c r="B107" s="14">
        <v>22</v>
      </c>
      <c r="C107" s="14">
        <f t="shared" si="34"/>
        <v>8</v>
      </c>
      <c r="D107" s="14">
        <v>6</v>
      </c>
      <c r="E107" s="14">
        <v>8</v>
      </c>
      <c r="F107" s="14">
        <v>52</v>
      </c>
      <c r="G107" s="14">
        <v>52</v>
      </c>
      <c r="H107" s="14">
        <f t="shared" si="35"/>
        <v>22</v>
      </c>
    </row>
    <row r="108" spans="1:8" x14ac:dyDescent="0.3">
      <c r="A108" s="2" t="s">
        <v>10</v>
      </c>
      <c r="B108" s="14">
        <v>22</v>
      </c>
      <c r="C108" s="14">
        <f t="shared" si="34"/>
        <v>8</v>
      </c>
      <c r="D108" s="14">
        <v>1</v>
      </c>
      <c r="E108" s="14">
        <v>13</v>
      </c>
      <c r="F108" s="14">
        <v>41</v>
      </c>
      <c r="G108" s="14">
        <v>55</v>
      </c>
      <c r="H108" s="14">
        <f t="shared" si="35"/>
        <v>17</v>
      </c>
    </row>
    <row r="109" spans="1:8" x14ac:dyDescent="0.3">
      <c r="A109" s="2" t="s">
        <v>43</v>
      </c>
      <c r="B109" s="14">
        <v>22</v>
      </c>
      <c r="C109" s="14">
        <f t="shared" si="34"/>
        <v>6</v>
      </c>
      <c r="D109" s="14">
        <v>5</v>
      </c>
      <c r="E109" s="14">
        <v>11</v>
      </c>
      <c r="F109" s="14">
        <v>42</v>
      </c>
      <c r="G109" s="14">
        <v>58</v>
      </c>
      <c r="H109" s="14">
        <f t="shared" si="35"/>
        <v>17</v>
      </c>
    </row>
    <row r="110" spans="1:8" x14ac:dyDescent="0.3">
      <c r="A110" s="2" t="s">
        <v>30</v>
      </c>
      <c r="B110" s="14">
        <v>22</v>
      </c>
      <c r="C110" s="14">
        <f t="shared" si="34"/>
        <v>5</v>
      </c>
      <c r="D110" s="14">
        <v>5</v>
      </c>
      <c r="E110" s="14">
        <v>12</v>
      </c>
      <c r="F110" s="14">
        <v>42</v>
      </c>
      <c r="G110" s="14">
        <v>79</v>
      </c>
      <c r="H110" s="14">
        <f t="shared" si="35"/>
        <v>15</v>
      </c>
    </row>
    <row r="111" spans="1:8" x14ac:dyDescent="0.3">
      <c r="A111" s="2" t="s">
        <v>21</v>
      </c>
      <c r="B111" s="14">
        <v>22</v>
      </c>
      <c r="C111" s="14">
        <f t="shared" si="34"/>
        <v>6</v>
      </c>
      <c r="D111" s="14">
        <v>2</v>
      </c>
      <c r="E111" s="14">
        <v>14</v>
      </c>
      <c r="F111" s="14">
        <v>34</v>
      </c>
      <c r="G111" s="14">
        <v>64</v>
      </c>
      <c r="H111" s="14">
        <f t="shared" si="35"/>
        <v>14</v>
      </c>
    </row>
    <row r="112" spans="1:8" x14ac:dyDescent="0.3">
      <c r="A112" s="2" t="s">
        <v>24</v>
      </c>
      <c r="B112" s="14">
        <v>22</v>
      </c>
      <c r="C112" s="14">
        <f t="shared" si="34"/>
        <v>3</v>
      </c>
      <c r="D112" s="14">
        <v>1</v>
      </c>
      <c r="E112" s="14">
        <v>18</v>
      </c>
      <c r="F112" s="14">
        <v>33</v>
      </c>
      <c r="G112" s="14">
        <v>87</v>
      </c>
      <c r="H112" s="14">
        <f t="shared" si="35"/>
        <v>7</v>
      </c>
    </row>
    <row r="113" spans="1:8" x14ac:dyDescent="0.3">
      <c r="A113" s="30" t="s">
        <v>85</v>
      </c>
    </row>
    <row r="114" spans="1:8" x14ac:dyDescent="0.3">
      <c r="A114" s="5" t="s">
        <v>147</v>
      </c>
      <c r="B114" s="34"/>
      <c r="C114" s="34"/>
      <c r="D114" s="34"/>
    </row>
    <row r="115" spans="1:8" x14ac:dyDescent="0.3">
      <c r="A115" s="5" t="s">
        <v>131</v>
      </c>
      <c r="B115" s="27" t="s">
        <v>132</v>
      </c>
      <c r="C115" s="27" t="s">
        <v>120</v>
      </c>
      <c r="D115" s="27" t="s">
        <v>121</v>
      </c>
      <c r="E115" s="27" t="s">
        <v>122</v>
      </c>
      <c r="F115" s="27" t="s">
        <v>123</v>
      </c>
      <c r="G115" s="27" t="s">
        <v>133</v>
      </c>
      <c r="H115" s="27" t="s">
        <v>134</v>
      </c>
    </row>
    <row r="116" spans="1:8" x14ac:dyDescent="0.3">
      <c r="A116" s="2" t="s">
        <v>51</v>
      </c>
      <c r="B116" s="14">
        <v>20</v>
      </c>
      <c r="C116" s="14">
        <f t="shared" ref="C116:C125" si="36">B116-D116-E116</f>
        <v>16</v>
      </c>
      <c r="D116" s="14">
        <v>1</v>
      </c>
      <c r="E116" s="14">
        <v>3</v>
      </c>
      <c r="F116" s="14">
        <v>69</v>
      </c>
      <c r="G116" s="14">
        <v>25</v>
      </c>
      <c r="H116" s="14">
        <f t="shared" ref="H116:H125" si="37">C116*2+D116</f>
        <v>33</v>
      </c>
    </row>
    <row r="117" spans="1:8" x14ac:dyDescent="0.3">
      <c r="A117" s="57" t="s">
        <v>135</v>
      </c>
      <c r="B117" s="58">
        <v>20</v>
      </c>
      <c r="C117" s="58">
        <f t="shared" si="36"/>
        <v>15</v>
      </c>
      <c r="D117" s="58">
        <v>1</v>
      </c>
      <c r="E117" s="58">
        <v>4</v>
      </c>
      <c r="F117" s="58">
        <v>60</v>
      </c>
      <c r="G117" s="58">
        <v>25</v>
      </c>
      <c r="H117" s="59">
        <f t="shared" si="37"/>
        <v>31</v>
      </c>
    </row>
    <row r="118" spans="1:8" x14ac:dyDescent="0.3">
      <c r="A118" s="2" t="s">
        <v>31</v>
      </c>
      <c r="B118" s="14">
        <v>20</v>
      </c>
      <c r="C118" s="14">
        <f t="shared" si="36"/>
        <v>12</v>
      </c>
      <c r="D118" s="14">
        <v>2</v>
      </c>
      <c r="E118" s="14">
        <v>6</v>
      </c>
      <c r="F118" s="14">
        <v>49</v>
      </c>
      <c r="G118" s="14">
        <v>42</v>
      </c>
      <c r="H118" s="14">
        <f t="shared" si="37"/>
        <v>26</v>
      </c>
    </row>
    <row r="119" spans="1:8" x14ac:dyDescent="0.3">
      <c r="A119" s="2" t="s">
        <v>10</v>
      </c>
      <c r="B119" s="14">
        <v>20</v>
      </c>
      <c r="C119" s="14">
        <f t="shared" si="36"/>
        <v>10</v>
      </c>
      <c r="D119" s="14">
        <v>3</v>
      </c>
      <c r="E119" s="14">
        <v>7</v>
      </c>
      <c r="F119" s="14">
        <v>51</v>
      </c>
      <c r="G119" s="14">
        <v>35</v>
      </c>
      <c r="H119" s="14">
        <f t="shared" si="37"/>
        <v>23</v>
      </c>
    </row>
    <row r="120" spans="1:8" x14ac:dyDescent="0.3">
      <c r="A120" s="2" t="s">
        <v>27</v>
      </c>
      <c r="B120" s="14">
        <v>20</v>
      </c>
      <c r="C120" s="14">
        <f t="shared" si="36"/>
        <v>9</v>
      </c>
      <c r="D120" s="14">
        <v>4</v>
      </c>
      <c r="E120" s="14">
        <v>7</v>
      </c>
      <c r="F120" s="14">
        <v>64</v>
      </c>
      <c r="G120" s="14">
        <v>49</v>
      </c>
      <c r="H120" s="14">
        <f t="shared" si="37"/>
        <v>22</v>
      </c>
    </row>
    <row r="121" spans="1:8" x14ac:dyDescent="0.3">
      <c r="A121" s="2" t="s">
        <v>80</v>
      </c>
      <c r="B121" s="14">
        <v>20</v>
      </c>
      <c r="C121" s="14">
        <f t="shared" si="36"/>
        <v>8</v>
      </c>
      <c r="D121" s="14">
        <v>2</v>
      </c>
      <c r="E121" s="14">
        <v>10</v>
      </c>
      <c r="F121" s="14">
        <v>49</v>
      </c>
      <c r="G121" s="14">
        <v>52</v>
      </c>
      <c r="H121" s="14">
        <f t="shared" si="37"/>
        <v>18</v>
      </c>
    </row>
    <row r="122" spans="1:8" x14ac:dyDescent="0.3">
      <c r="A122" s="2" t="s">
        <v>24</v>
      </c>
      <c r="B122" s="14">
        <v>20</v>
      </c>
      <c r="C122" s="14">
        <f t="shared" si="36"/>
        <v>6</v>
      </c>
      <c r="D122" s="14">
        <v>5</v>
      </c>
      <c r="E122" s="14">
        <v>9</v>
      </c>
      <c r="F122" s="14">
        <v>45</v>
      </c>
      <c r="G122" s="14">
        <v>52</v>
      </c>
      <c r="H122" s="14">
        <f t="shared" si="37"/>
        <v>17</v>
      </c>
    </row>
    <row r="123" spans="1:8" x14ac:dyDescent="0.3">
      <c r="A123" s="2" t="s">
        <v>44</v>
      </c>
      <c r="B123" s="14">
        <v>20</v>
      </c>
      <c r="C123" s="14">
        <f t="shared" si="36"/>
        <v>7</v>
      </c>
      <c r="D123" s="14">
        <v>3</v>
      </c>
      <c r="E123" s="14">
        <v>10</v>
      </c>
      <c r="F123" s="14">
        <v>38</v>
      </c>
      <c r="G123" s="14">
        <v>56</v>
      </c>
      <c r="H123" s="14">
        <f t="shared" si="37"/>
        <v>17</v>
      </c>
    </row>
    <row r="124" spans="1:8" x14ac:dyDescent="0.3">
      <c r="A124" s="2" t="s">
        <v>5</v>
      </c>
      <c r="B124" s="14">
        <v>20</v>
      </c>
      <c r="C124" s="14">
        <f t="shared" si="36"/>
        <v>5</v>
      </c>
      <c r="D124" s="14">
        <v>2</v>
      </c>
      <c r="E124" s="14">
        <v>13</v>
      </c>
      <c r="F124" s="14">
        <v>36</v>
      </c>
      <c r="G124" s="14">
        <v>60</v>
      </c>
      <c r="H124" s="14">
        <f t="shared" si="37"/>
        <v>12</v>
      </c>
    </row>
    <row r="125" spans="1:8" x14ac:dyDescent="0.3">
      <c r="A125" s="2" t="s">
        <v>6</v>
      </c>
      <c r="B125" s="14">
        <v>20</v>
      </c>
      <c r="C125" s="14">
        <f t="shared" si="36"/>
        <v>5</v>
      </c>
      <c r="D125" s="14">
        <v>1</v>
      </c>
      <c r="E125" s="14">
        <v>14</v>
      </c>
      <c r="F125" s="14">
        <v>39</v>
      </c>
      <c r="G125" s="14">
        <v>60</v>
      </c>
      <c r="H125" s="14">
        <f t="shared" si="37"/>
        <v>11</v>
      </c>
    </row>
    <row r="126" spans="1:8" x14ac:dyDescent="0.3">
      <c r="A126" s="2" t="s">
        <v>21</v>
      </c>
      <c r="B126" s="14">
        <v>20</v>
      </c>
      <c r="C126" s="14">
        <f t="shared" ref="C126" si="38">B126-D126-E126</f>
        <v>4</v>
      </c>
      <c r="D126" s="14">
        <v>2</v>
      </c>
      <c r="E126" s="14">
        <v>14</v>
      </c>
      <c r="F126" s="14">
        <v>23</v>
      </c>
      <c r="G126" s="14">
        <v>67</v>
      </c>
      <c r="H126" s="14">
        <f t="shared" ref="H126" si="39">C126*2+D126</f>
        <v>10</v>
      </c>
    </row>
    <row r="127" spans="1:8" x14ac:dyDescent="0.3">
      <c r="A127" s="30" t="s">
        <v>85</v>
      </c>
    </row>
    <row r="128" spans="1:8" x14ac:dyDescent="0.3">
      <c r="A128" s="5" t="s">
        <v>202</v>
      </c>
      <c r="B128" s="34"/>
      <c r="C128" s="34"/>
      <c r="D128" s="34"/>
    </row>
    <row r="129" spans="1:8" x14ac:dyDescent="0.3">
      <c r="A129" s="5" t="s">
        <v>131</v>
      </c>
      <c r="B129" s="27" t="s">
        <v>132</v>
      </c>
      <c r="C129" s="27" t="s">
        <v>120</v>
      </c>
      <c r="D129" s="27" t="s">
        <v>121</v>
      </c>
      <c r="E129" s="27" t="s">
        <v>122</v>
      </c>
      <c r="F129" s="27" t="s">
        <v>123</v>
      </c>
      <c r="G129" s="27" t="s">
        <v>133</v>
      </c>
      <c r="H129" s="27" t="s">
        <v>134</v>
      </c>
    </row>
    <row r="130" spans="1:8" x14ac:dyDescent="0.3">
      <c r="A130" s="2" t="s">
        <v>55</v>
      </c>
      <c r="B130" s="14">
        <v>18</v>
      </c>
      <c r="C130" s="14">
        <f t="shared" ref="C130:C139" si="40">B130-D130-E130</f>
        <v>16</v>
      </c>
      <c r="D130" s="14">
        <v>0</v>
      </c>
      <c r="E130" s="14">
        <v>2</v>
      </c>
      <c r="F130" s="14">
        <v>81</v>
      </c>
      <c r="G130" s="14">
        <v>17</v>
      </c>
      <c r="H130" s="14">
        <f t="shared" ref="H130:H139" si="41">C130*2+D130</f>
        <v>32</v>
      </c>
    </row>
    <row r="131" spans="1:8" x14ac:dyDescent="0.3">
      <c r="A131" s="32" t="s">
        <v>26</v>
      </c>
      <c r="B131" s="14">
        <v>18</v>
      </c>
      <c r="C131" s="33">
        <f t="shared" si="40"/>
        <v>15</v>
      </c>
      <c r="D131" s="33">
        <v>2</v>
      </c>
      <c r="E131" s="33">
        <v>1</v>
      </c>
      <c r="F131" s="33">
        <v>70</v>
      </c>
      <c r="G131" s="33">
        <v>25</v>
      </c>
      <c r="H131" s="33">
        <f t="shared" si="41"/>
        <v>32</v>
      </c>
    </row>
    <row r="132" spans="1:8" x14ac:dyDescent="0.3">
      <c r="A132" s="57" t="s">
        <v>203</v>
      </c>
      <c r="B132" s="58">
        <v>18</v>
      </c>
      <c r="C132" s="58">
        <f t="shared" si="40"/>
        <v>12</v>
      </c>
      <c r="D132" s="58">
        <v>1</v>
      </c>
      <c r="E132" s="58">
        <v>5</v>
      </c>
      <c r="F132" s="58">
        <v>69</v>
      </c>
      <c r="G132" s="58">
        <v>39</v>
      </c>
      <c r="H132" s="59">
        <f t="shared" si="41"/>
        <v>25</v>
      </c>
    </row>
    <row r="133" spans="1:8" x14ac:dyDescent="0.3">
      <c r="A133" s="2" t="s">
        <v>44</v>
      </c>
      <c r="B133" s="14">
        <v>18</v>
      </c>
      <c r="C133" s="14">
        <f t="shared" si="40"/>
        <v>11</v>
      </c>
      <c r="D133" s="14">
        <v>1</v>
      </c>
      <c r="E133" s="14">
        <v>6</v>
      </c>
      <c r="F133" s="14">
        <v>70</v>
      </c>
      <c r="G133" s="14">
        <v>50</v>
      </c>
      <c r="H133" s="14">
        <f t="shared" si="41"/>
        <v>23</v>
      </c>
    </row>
    <row r="134" spans="1:8" x14ac:dyDescent="0.3">
      <c r="A134" s="2" t="s">
        <v>24</v>
      </c>
      <c r="B134" s="14">
        <v>18</v>
      </c>
      <c r="C134" s="14">
        <f t="shared" si="40"/>
        <v>9</v>
      </c>
      <c r="D134" s="14">
        <v>4</v>
      </c>
      <c r="E134" s="14">
        <v>5</v>
      </c>
      <c r="F134" s="14">
        <v>51</v>
      </c>
      <c r="G134" s="14">
        <v>33</v>
      </c>
      <c r="H134" s="14">
        <f t="shared" si="41"/>
        <v>22</v>
      </c>
    </row>
    <row r="135" spans="1:8" x14ac:dyDescent="0.3">
      <c r="A135" s="2" t="s">
        <v>6</v>
      </c>
      <c r="B135" s="14">
        <v>18</v>
      </c>
      <c r="C135" s="14">
        <f t="shared" si="40"/>
        <v>6</v>
      </c>
      <c r="D135" s="14">
        <v>3</v>
      </c>
      <c r="E135" s="14">
        <v>9</v>
      </c>
      <c r="F135" s="14">
        <v>41</v>
      </c>
      <c r="G135" s="14">
        <v>49</v>
      </c>
      <c r="H135" s="14">
        <f t="shared" si="41"/>
        <v>15</v>
      </c>
    </row>
    <row r="136" spans="1:8" x14ac:dyDescent="0.3">
      <c r="A136" s="2" t="s">
        <v>27</v>
      </c>
      <c r="B136" s="14">
        <v>18</v>
      </c>
      <c r="C136" s="14">
        <f t="shared" si="40"/>
        <v>5</v>
      </c>
      <c r="D136" s="14">
        <v>1</v>
      </c>
      <c r="E136" s="14">
        <v>12</v>
      </c>
      <c r="F136" s="14">
        <v>39</v>
      </c>
      <c r="G136" s="14">
        <v>58</v>
      </c>
      <c r="H136" s="14">
        <f t="shared" si="41"/>
        <v>11</v>
      </c>
    </row>
    <row r="137" spans="1:8" x14ac:dyDescent="0.3">
      <c r="A137" s="2" t="s">
        <v>30</v>
      </c>
      <c r="B137" s="14">
        <v>18</v>
      </c>
      <c r="C137" s="14">
        <f t="shared" si="40"/>
        <v>4</v>
      </c>
      <c r="D137" s="14">
        <v>2</v>
      </c>
      <c r="E137" s="14">
        <v>12</v>
      </c>
      <c r="F137" s="14">
        <v>53</v>
      </c>
      <c r="G137" s="14">
        <v>59</v>
      </c>
      <c r="H137" s="14">
        <f t="shared" si="41"/>
        <v>10</v>
      </c>
    </row>
    <row r="138" spans="1:8" x14ac:dyDescent="0.3">
      <c r="A138" s="2" t="s">
        <v>41</v>
      </c>
      <c r="B138" s="14">
        <v>18</v>
      </c>
      <c r="C138" s="14">
        <f t="shared" si="40"/>
        <v>1</v>
      </c>
      <c r="D138" s="14">
        <v>3</v>
      </c>
      <c r="E138" s="14">
        <v>14</v>
      </c>
      <c r="F138" s="14">
        <v>23</v>
      </c>
      <c r="G138" s="14">
        <v>85</v>
      </c>
      <c r="H138" s="14">
        <f t="shared" si="41"/>
        <v>5</v>
      </c>
    </row>
    <row r="139" spans="1:8" x14ac:dyDescent="0.3">
      <c r="A139" s="2" t="s">
        <v>5</v>
      </c>
      <c r="B139" s="14">
        <v>18</v>
      </c>
      <c r="C139" s="14">
        <f t="shared" si="40"/>
        <v>1</v>
      </c>
      <c r="D139" s="14">
        <v>3</v>
      </c>
      <c r="E139" s="14">
        <v>14</v>
      </c>
      <c r="F139" s="14">
        <v>25</v>
      </c>
      <c r="G139" s="14">
        <v>107</v>
      </c>
      <c r="H139" s="14">
        <f t="shared" si="41"/>
        <v>5</v>
      </c>
    </row>
  </sheetData>
  <mergeCells count="7">
    <mergeCell ref="A8:Q8"/>
    <mergeCell ref="A1:H1"/>
    <mergeCell ref="B2:H2"/>
    <mergeCell ref="B3:H3"/>
    <mergeCell ref="B5:H5"/>
    <mergeCell ref="B4:H4"/>
    <mergeCell ref="B6:H6"/>
  </mergeCells>
  <dataValidations count="1">
    <dataValidation allowBlank="1" showInputMessage="1" sqref="A8:A9 B2 A1 A3:A6" xr:uid="{F2C25C17-3C7F-456B-BFB9-E91036DDA53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87-88</vt:lpstr>
      <vt:lpstr>Sheet1</vt:lpstr>
      <vt:lpstr> Season Summary</vt:lpstr>
      <vt:lpstr>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2023-02-02T15:51:35Z</cp:lastPrinted>
  <dcterms:created xsi:type="dcterms:W3CDTF">2019-10-30T08:09:10Z</dcterms:created>
  <dcterms:modified xsi:type="dcterms:W3CDTF">2023-02-02T15:52:26Z</dcterms:modified>
</cp:coreProperties>
</file>